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50" windowHeight="9315" tabRatio="547" activeTab="2"/>
  </bookViews>
  <sheets>
    <sheet name="форма 1" sheetId="1" r:id="rId1"/>
    <sheet name="форма2" sheetId="2" r:id="rId2"/>
    <sheet name="по колледжу" sheetId="4" r:id="rId3"/>
  </sheets>
  <calcPr calcId="124519"/>
</workbook>
</file>

<file path=xl/calcChain.xml><?xml version="1.0" encoding="utf-8"?>
<calcChain xmlns="http://schemas.openxmlformats.org/spreadsheetml/2006/main">
  <c r="O9" i="4"/>
  <c r="I9"/>
  <c r="O14"/>
  <c r="N14"/>
  <c r="I14"/>
  <c r="H14"/>
  <c r="N9"/>
  <c r="H9"/>
  <c r="J14" i="1"/>
  <c r="I14"/>
  <c r="P25"/>
  <c r="O25"/>
  <c r="J22"/>
  <c r="J25"/>
  <c r="O12" i="2"/>
  <c r="N12"/>
  <c r="I12"/>
  <c r="O25"/>
  <c r="N25"/>
  <c r="I25"/>
  <c r="H25"/>
  <c r="O13" i="1" l="1"/>
  <c r="P14"/>
  <c r="P13"/>
  <c r="P11"/>
  <c r="P12"/>
  <c r="H24" i="2" l="1"/>
  <c r="H12"/>
  <c r="P36" i="1"/>
  <c r="P35"/>
  <c r="P34"/>
  <c r="P33"/>
  <c r="O36"/>
  <c r="O35"/>
  <c r="O34"/>
  <c r="J36"/>
  <c r="J35"/>
  <c r="J37" s="1"/>
  <c r="J34"/>
  <c r="J33"/>
  <c r="I36"/>
  <c r="I35"/>
  <c r="I34"/>
  <c r="I33"/>
  <c r="C37"/>
  <c r="P24"/>
  <c r="O24"/>
  <c r="I25"/>
  <c r="J24"/>
  <c r="I24"/>
  <c r="C27"/>
  <c r="P15"/>
  <c r="O14"/>
  <c r="I13"/>
  <c r="C15"/>
  <c r="O15" i="4"/>
  <c r="N15"/>
  <c r="I15"/>
  <c r="H15"/>
  <c r="O35" i="2"/>
  <c r="N35"/>
  <c r="I35"/>
  <c r="H35"/>
  <c r="P26" i="1"/>
  <c r="O26"/>
  <c r="J26"/>
  <c r="I26"/>
  <c r="O17" i="4"/>
  <c r="N17"/>
  <c r="I36" i="2"/>
  <c r="O26"/>
  <c r="N26"/>
  <c r="O16"/>
  <c r="N16"/>
  <c r="J12" i="1"/>
  <c r="J13"/>
  <c r="H8" i="4"/>
  <c r="I11" i="1"/>
  <c r="I19" i="4"/>
  <c r="H36" i="2"/>
  <c r="C21" i="4"/>
  <c r="M21"/>
  <c r="L21"/>
  <c r="K21"/>
  <c r="J21"/>
  <c r="I37" i="1" l="1"/>
  <c r="P37"/>
  <c r="G21" i="4"/>
  <c r="F21"/>
  <c r="D21"/>
  <c r="E21"/>
  <c r="I34" i="2"/>
  <c r="H34"/>
  <c r="O36"/>
  <c r="O34"/>
  <c r="O37" s="1"/>
  <c r="N36"/>
  <c r="N34"/>
  <c r="N37" s="1"/>
  <c r="O24"/>
  <c r="O27" s="1"/>
  <c r="N24"/>
  <c r="H11"/>
  <c r="O20" i="4"/>
  <c r="O19"/>
  <c r="O18"/>
  <c r="O16"/>
  <c r="O13"/>
  <c r="O12"/>
  <c r="O11"/>
  <c r="O10"/>
  <c r="N20"/>
  <c r="N19"/>
  <c r="N18"/>
  <c r="N16"/>
  <c r="N13"/>
  <c r="N12"/>
  <c r="N11"/>
  <c r="N10"/>
  <c r="N8"/>
  <c r="I20"/>
  <c r="I18"/>
  <c r="I17"/>
  <c r="I16"/>
  <c r="I13"/>
  <c r="I12"/>
  <c r="I11"/>
  <c r="I10"/>
  <c r="H20"/>
  <c r="H19"/>
  <c r="H18"/>
  <c r="H17"/>
  <c r="H16"/>
  <c r="H13"/>
  <c r="H12"/>
  <c r="H10"/>
  <c r="L27" i="2"/>
  <c r="K27"/>
  <c r="J27"/>
  <c r="I24"/>
  <c r="G27"/>
  <c r="F27"/>
  <c r="E27"/>
  <c r="I26"/>
  <c r="H26"/>
  <c r="H27" s="1"/>
  <c r="O11"/>
  <c r="M18"/>
  <c r="L18"/>
  <c r="K18"/>
  <c r="J18"/>
  <c r="D18"/>
  <c r="G18"/>
  <c r="F18"/>
  <c r="E18"/>
  <c r="I17"/>
  <c r="I16"/>
  <c r="I15"/>
  <c r="I14"/>
  <c r="I13"/>
  <c r="O17"/>
  <c r="O15"/>
  <c r="O14"/>
  <c r="O13"/>
  <c r="N17"/>
  <c r="N15"/>
  <c r="N14"/>
  <c r="N13"/>
  <c r="H17"/>
  <c r="H16"/>
  <c r="H15"/>
  <c r="H14"/>
  <c r="H13"/>
  <c r="N11"/>
  <c r="N18" s="1"/>
  <c r="I22" i="1"/>
  <c r="O33"/>
  <c r="O37" s="1"/>
  <c r="P22"/>
  <c r="O22"/>
  <c r="O23"/>
  <c r="I23"/>
  <c r="O12"/>
  <c r="O11"/>
  <c r="O15" s="1"/>
  <c r="I12"/>
  <c r="I15" s="1"/>
  <c r="O8" i="4"/>
  <c r="I8"/>
  <c r="I11" i="2"/>
  <c r="P23" i="1"/>
  <c r="J23"/>
  <c r="J11"/>
  <c r="J15" s="1"/>
  <c r="C27" i="2"/>
  <c r="C18"/>
  <c r="M37" i="1"/>
  <c r="N15"/>
  <c r="M15"/>
  <c r="L15"/>
  <c r="K15"/>
  <c r="H15"/>
  <c r="G15"/>
  <c r="F15"/>
  <c r="E15"/>
  <c r="N27"/>
  <c r="M27"/>
  <c r="L27"/>
  <c r="K27"/>
  <c r="H27"/>
  <c r="G27"/>
  <c r="F27"/>
  <c r="E27"/>
  <c r="N37"/>
  <c r="L37"/>
  <c r="K37"/>
  <c r="H37"/>
  <c r="G37"/>
  <c r="F37"/>
  <c r="E37"/>
  <c r="M37" i="2"/>
  <c r="L37"/>
  <c r="K37"/>
  <c r="J37"/>
  <c r="I37"/>
  <c r="H37"/>
  <c r="G37"/>
  <c r="F37"/>
  <c r="E37"/>
  <c r="D37"/>
  <c r="C37"/>
  <c r="I27" l="1"/>
  <c r="J27" i="1"/>
  <c r="O27"/>
  <c r="P27"/>
  <c r="I27"/>
  <c r="O18" i="2"/>
  <c r="N27"/>
  <c r="I18"/>
  <c r="H18"/>
</calcChain>
</file>

<file path=xl/sharedStrings.xml><?xml version="1.0" encoding="utf-8"?>
<sst xmlns="http://schemas.openxmlformats.org/spreadsheetml/2006/main" count="212" uniqueCount="67">
  <si>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</si>
  <si>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</si>
  <si>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</si>
  <si>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</si>
  <si>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</si>
  <si>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</si>
  <si>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</si>
  <si>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</si>
  <si>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</si>
  <si>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</si>
  <si>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</si>
  <si>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</si>
  <si>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</si>
  <si>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</si>
  <si>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</si>
  <si>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Количес    тво студентов</t>
  </si>
  <si>
    <t>"Фермерское хозяйство"</t>
  </si>
  <si>
    <t>"Организация питания"</t>
  </si>
  <si>
    <t>"Сварочное дело"</t>
  </si>
  <si>
    <t>специальность "Фермерское хозяйство"</t>
  </si>
  <si>
    <t>специальность "Организация питания"</t>
  </si>
  <si>
    <r>
      <rPr>
        <b/>
        <sz val="11"/>
        <color theme="1"/>
        <rFont val="Times New Roman"/>
        <family val="1"/>
        <charset val="204"/>
      </rPr>
      <t>"5"</t>
    </r>
    <r>
      <rPr>
        <sz val="11"/>
        <color theme="1"/>
        <rFont val="Times New Roman"/>
        <family val="1"/>
        <charset val="204"/>
      </rPr>
      <t>отличники</t>
    </r>
  </si>
  <si>
    <r>
      <t>"4"</t>
    </r>
    <r>
      <rPr>
        <sz val="11"/>
        <color theme="1"/>
        <rFont val="Times New Roman"/>
        <family val="1"/>
        <charset val="204"/>
      </rPr>
      <t>хорошисты</t>
    </r>
  </si>
  <si>
    <t>специальность "Сварочное дело"</t>
  </si>
  <si>
    <t>1 курс</t>
  </si>
  <si>
    <t>2 курс</t>
  </si>
  <si>
    <t>3 курс</t>
  </si>
  <si>
    <t>Итого</t>
  </si>
  <si>
    <t>итого</t>
  </si>
  <si>
    <r>
      <t>"4"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хорошисты</t>
    </r>
  </si>
  <si>
    <r>
      <t xml:space="preserve">"5"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отличники</t>
    </r>
  </si>
  <si>
    <r>
      <t>"5</t>
    </r>
    <r>
      <rPr>
        <sz val="11"/>
        <color theme="1"/>
        <rFont val="Times New Roman"/>
        <family val="1"/>
        <charset val="204"/>
      </rPr>
      <t xml:space="preserve">"        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</si>
  <si>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  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хорошисты</t>
    </r>
  </si>
  <si>
    <r>
      <t xml:space="preserve">"5"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</si>
  <si>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"5"  </t>
    </r>
    <r>
      <rPr>
        <sz val="9"/>
        <color theme="1"/>
        <rFont val="Times New Roman"/>
        <family val="1"/>
        <charset val="204"/>
      </rPr>
      <t xml:space="preserve"> отличники</t>
    </r>
  </si>
  <si>
    <r>
      <t xml:space="preserve">"5" </t>
    </r>
    <r>
      <rPr>
        <sz val="9"/>
        <color theme="1"/>
        <rFont val="Times New Roman"/>
        <family val="1"/>
        <charset val="204"/>
      </rPr>
      <t>отличники</t>
    </r>
  </si>
  <si>
    <r>
      <t xml:space="preserve">"4" </t>
    </r>
    <r>
      <rPr>
        <sz val="8"/>
        <color theme="1"/>
        <rFont val="Times New Roman"/>
        <family val="1"/>
        <charset val="204"/>
      </rPr>
      <t xml:space="preserve"> хорошисты</t>
    </r>
  </si>
  <si>
    <r>
      <t xml:space="preserve">"4" </t>
    </r>
    <r>
      <rPr>
        <sz val="9"/>
        <color theme="1"/>
        <rFont val="Times New Roman"/>
        <family val="1"/>
        <charset val="204"/>
      </rPr>
      <t>хорошисты</t>
    </r>
  </si>
  <si>
    <t>"Фермерское хозяйство"(ТМ)</t>
  </si>
  <si>
    <t>"Фермерское хозяйство"(Бухг)</t>
  </si>
  <si>
    <r>
      <t xml:space="preserve">"5"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</si>
  <si>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хорошисты </t>
    </r>
  </si>
  <si>
    <t xml:space="preserve">№ курса </t>
  </si>
  <si>
    <t xml:space="preserve">Мониторинг успеваемости студентов </t>
  </si>
  <si>
    <t xml:space="preserve">КГУ"Агротехнический колледж № 7, город Есиль, Есильскитй район" </t>
  </si>
  <si>
    <t>управления образования Акмолинской области</t>
  </si>
  <si>
    <t>КГУ"Агротехнический колледж № 7, город Есиль, Есильскитй район"</t>
  </si>
  <si>
    <t>Мониторинг успеваемости студентов</t>
  </si>
  <si>
    <t>27-ФХ</t>
  </si>
  <si>
    <t>28-ФХ</t>
  </si>
  <si>
    <t>29-СД</t>
  </si>
  <si>
    <t>"Организация питания</t>
  </si>
  <si>
    <t xml:space="preserve">КГУ"Агротехнический колледж № 7, город Есиль, Есильский район" </t>
  </si>
  <si>
    <t>за ІI  полугодие 2018-2019 учебного года (отдельно по курсам)</t>
  </si>
  <si>
    <t>30-ФХ</t>
  </si>
  <si>
    <t>31-ФХ</t>
  </si>
  <si>
    <t>32-ОП</t>
  </si>
  <si>
    <t>ППЗ-1ФХ</t>
  </si>
  <si>
    <t>ППЗ-2ОП</t>
  </si>
  <si>
    <t>Примечание: в группе № 28- 1 студент в академическом отпуске</t>
  </si>
  <si>
    <t>23-ФХ</t>
  </si>
  <si>
    <t>24-ФХ</t>
  </si>
  <si>
    <t>25-ОП</t>
  </si>
  <si>
    <t>26-СД</t>
  </si>
  <si>
    <t>33-СД</t>
  </si>
  <si>
    <t>за ІI-полугодие 2018-2019 учебного года (отдельно по специальностям)</t>
  </si>
  <si>
    <t>за II  полугодие 2018-2019 уч.года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</si>
</sst>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3" fillId="0" borderId="7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7" fillId="0" borderId="7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0" borderId="0" xfId="0" applyFont="1"/>
    <xf numFmtId="0" fontId="2" fillId="0" borderId="9" xfId="0" applyFont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opLeftCell="A22" workbookViewId="0">
      <selection activeCell="D42" sqref="D42"/>
    </sheetView>
  </sheetViews>
  <sheetFormatPr defaultRowHeight="15"/>
  <cols>
    <col min="1" max="1" width="5.28515625" customWidth="1"/>
    <col min="2" max="2" width="10.85546875" customWidth="1"/>
    <col min="3" max="3" width="10" customWidth="1"/>
    <col min="4" max="4" width="18.7109375" customWidth="1"/>
    <col min="5" max="5" width="8.140625" customWidth="1"/>
    <col min="6" max="6" width="8.5703125" customWidth="1"/>
    <col min="7" max="7" width="6.28515625" customWidth="1"/>
    <col min="8" max="8" width="6.42578125" customWidth="1"/>
    <col min="9" max="9" width="9" customWidth="1"/>
    <col min="11" max="11" width="6.85546875" customWidth="1"/>
    <col min="12" max="12" width="8" customWidth="1"/>
    <col min="13" max="13" width="7.7109375" customWidth="1"/>
    <col min="14" max="14" width="6.85546875" customWidth="1"/>
    <col min="15" max="15" width="10.85546875" customWidth="1"/>
    <col min="16" max="16" width="9" bestFit="1" customWidth="1"/>
  </cols>
  <sheetData>
    <row r="1" spans="1:16">
      <c r="L1" s="66"/>
      <c r="M1" s="66"/>
    </row>
    <row r="2" spans="1:16" ht="15" customHeight="1">
      <c r="A2" s="7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 customHeight="1">
      <c r="A3" s="7"/>
      <c r="B3" s="15"/>
      <c r="C3" s="15"/>
      <c r="D3" s="74" t="s">
        <v>53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15"/>
      <c r="P3" s="15"/>
    </row>
    <row r="4" spans="1:16" s="7" customFormat="1" ht="15" customHeight="1">
      <c r="A4" s="74" t="s">
        <v>52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5"/>
    </row>
    <row r="5" spans="1:16" ht="15" customHeight="1">
      <c r="A5" s="7"/>
      <c r="B5" s="15"/>
      <c r="C5" s="15"/>
      <c r="D5" s="15"/>
      <c r="E5" s="74" t="s">
        <v>45</v>
      </c>
      <c r="F5" s="74"/>
      <c r="G5" s="74"/>
      <c r="H5" s="74"/>
      <c r="I5" s="74"/>
      <c r="J5" s="74"/>
      <c r="K5" s="74"/>
      <c r="L5" s="74"/>
      <c r="M5" s="74"/>
      <c r="N5" s="15"/>
      <c r="O5" s="15"/>
      <c r="P5" s="15"/>
    </row>
    <row r="6" spans="1:16" ht="15" customHeight="1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.75">
      <c r="A7" s="4" t="s">
        <v>42</v>
      </c>
      <c r="B7" s="4"/>
      <c r="C7" s="4"/>
      <c r="D7" s="13" t="s">
        <v>24</v>
      </c>
      <c r="O7" s="74" t="s">
        <v>13</v>
      </c>
      <c r="P7" s="74"/>
    </row>
    <row r="9" spans="1:16" ht="15.75">
      <c r="A9" s="78" t="s">
        <v>0</v>
      </c>
      <c r="B9" s="80" t="s">
        <v>11</v>
      </c>
      <c r="C9" s="80" t="s">
        <v>1</v>
      </c>
      <c r="D9" s="80" t="s">
        <v>4</v>
      </c>
      <c r="E9" s="75" t="s">
        <v>2</v>
      </c>
      <c r="F9" s="76"/>
      <c r="G9" s="76"/>
      <c r="H9" s="76"/>
      <c r="I9" s="76"/>
      <c r="J9" s="77"/>
      <c r="K9" s="75" t="s">
        <v>3</v>
      </c>
      <c r="L9" s="76"/>
      <c r="M9" s="76"/>
      <c r="N9" s="76"/>
      <c r="O9" s="76"/>
      <c r="P9" s="77"/>
    </row>
    <row r="10" spans="1:16" ht="63" customHeight="1">
      <c r="A10" s="79"/>
      <c r="B10" s="81"/>
      <c r="C10" s="81"/>
      <c r="D10" s="81"/>
      <c r="E10" s="25" t="s">
        <v>35</v>
      </c>
      <c r="F10" s="25" t="s">
        <v>36</v>
      </c>
      <c r="G10" s="25" t="s">
        <v>7</v>
      </c>
      <c r="H10" s="25" t="s">
        <v>8</v>
      </c>
      <c r="I10" s="26" t="s">
        <v>9</v>
      </c>
      <c r="J10" s="26" t="s">
        <v>10</v>
      </c>
      <c r="K10" s="25" t="s">
        <v>5</v>
      </c>
      <c r="L10" s="25" t="s">
        <v>6</v>
      </c>
      <c r="M10" s="25" t="s">
        <v>7</v>
      </c>
      <c r="N10" s="25" t="s">
        <v>8</v>
      </c>
      <c r="O10" s="26" t="s">
        <v>9</v>
      </c>
      <c r="P10" s="26" t="s">
        <v>10</v>
      </c>
    </row>
    <row r="11" spans="1:16" ht="30" customHeight="1">
      <c r="A11" s="72">
        <v>1</v>
      </c>
      <c r="B11" s="43" t="s">
        <v>54</v>
      </c>
      <c r="C11" s="17">
        <v>18</v>
      </c>
      <c r="D11" s="44" t="s">
        <v>16</v>
      </c>
      <c r="E11" s="17"/>
      <c r="F11" s="17">
        <v>6</v>
      </c>
      <c r="G11" s="17">
        <v>11</v>
      </c>
      <c r="H11" s="17">
        <v>1</v>
      </c>
      <c r="I11" s="48">
        <f>(E11+F11)/C11*100</f>
        <v>33.333333333333329</v>
      </c>
      <c r="J11" s="48">
        <f>(E11+F11+G11)*100/C11</f>
        <v>94.444444444444443</v>
      </c>
      <c r="K11" s="17"/>
      <c r="L11" s="17">
        <v>13</v>
      </c>
      <c r="M11" s="17">
        <v>5</v>
      </c>
      <c r="N11" s="17"/>
      <c r="O11" s="48">
        <f t="shared" ref="O11:O13" si="0">(K11+L11)/C11*100</f>
        <v>72.222222222222214</v>
      </c>
      <c r="P11" s="48">
        <f>(K11+L11+M11)*100/C11</f>
        <v>100</v>
      </c>
    </row>
    <row r="12" spans="1:16" ht="31.9" customHeight="1">
      <c r="A12" s="72">
        <v>2</v>
      </c>
      <c r="B12" s="43" t="s">
        <v>55</v>
      </c>
      <c r="C12" s="17">
        <v>19</v>
      </c>
      <c r="D12" s="44" t="s">
        <v>16</v>
      </c>
      <c r="E12" s="17"/>
      <c r="F12" s="17">
        <v>5</v>
      </c>
      <c r="G12" s="17">
        <v>13</v>
      </c>
      <c r="H12" s="17">
        <v>1</v>
      </c>
      <c r="I12" s="48">
        <f t="shared" ref="I12" si="1">(E12+F12)/C12*100</f>
        <v>26.315789473684209</v>
      </c>
      <c r="J12" s="48">
        <f>(E12+F12+G12)*100/C12</f>
        <v>94.736842105263165</v>
      </c>
      <c r="K12" s="17">
        <v>1</v>
      </c>
      <c r="L12" s="17">
        <v>15</v>
      </c>
      <c r="M12" s="17">
        <v>3</v>
      </c>
      <c r="N12" s="17"/>
      <c r="O12" s="48">
        <f t="shared" si="0"/>
        <v>84.210526315789465</v>
      </c>
      <c r="P12" s="48">
        <f>(K12+L12+M12)*100/C12</f>
        <v>100</v>
      </c>
    </row>
    <row r="13" spans="1:16" ht="37.15" customHeight="1">
      <c r="A13" s="72">
        <v>3</v>
      </c>
      <c r="B13" s="46" t="s">
        <v>56</v>
      </c>
      <c r="C13" s="17">
        <v>15</v>
      </c>
      <c r="D13" s="47" t="s">
        <v>51</v>
      </c>
      <c r="E13" s="17"/>
      <c r="F13" s="17">
        <v>5</v>
      </c>
      <c r="G13" s="17">
        <v>9</v>
      </c>
      <c r="H13" s="17">
        <v>1</v>
      </c>
      <c r="I13" s="48">
        <f>(E13+F13)/C13*100</f>
        <v>33.333333333333329</v>
      </c>
      <c r="J13" s="48">
        <f>(E13+F13+G13)*100/C14</f>
        <v>93.333333333333329</v>
      </c>
      <c r="K13" s="17">
        <v>5</v>
      </c>
      <c r="L13" s="17">
        <v>9</v>
      </c>
      <c r="M13" s="17"/>
      <c r="N13" s="17">
        <v>1</v>
      </c>
      <c r="O13" s="48">
        <f t="shared" si="0"/>
        <v>93.333333333333329</v>
      </c>
      <c r="P13" s="48">
        <f t="shared" ref="P13:P14" si="2">(K13+L13+M13)*100/C13</f>
        <v>93.333333333333329</v>
      </c>
    </row>
    <row r="14" spans="1:16" ht="37.15" customHeight="1">
      <c r="A14" s="69">
        <v>4</v>
      </c>
      <c r="B14" s="43" t="s">
        <v>64</v>
      </c>
      <c r="C14" s="17">
        <v>15</v>
      </c>
      <c r="D14" s="45" t="s">
        <v>18</v>
      </c>
      <c r="E14" s="17"/>
      <c r="F14" s="17">
        <v>1</v>
      </c>
      <c r="G14" s="17">
        <v>13</v>
      </c>
      <c r="H14" s="17"/>
      <c r="I14" s="48">
        <f>(E14+F14)/C14*100</f>
        <v>6.666666666666667</v>
      </c>
      <c r="J14" s="48">
        <f>(E14+F14+G14)*100/C14</f>
        <v>93.333333333333329</v>
      </c>
      <c r="K14" s="17"/>
      <c r="L14" s="17">
        <v>10</v>
      </c>
      <c r="M14" s="17">
        <v>5</v>
      </c>
      <c r="N14" s="17"/>
      <c r="O14" s="48">
        <f>(K14+L14)/C14*100</f>
        <v>66.666666666666657</v>
      </c>
      <c r="P14" s="48">
        <f t="shared" si="2"/>
        <v>100</v>
      </c>
    </row>
    <row r="15" spans="1:16" ht="24" customHeight="1">
      <c r="A15" s="82" t="s">
        <v>12</v>
      </c>
      <c r="B15" s="83"/>
      <c r="C15" s="24">
        <f>C11+C12+C14+C13</f>
        <v>67</v>
      </c>
      <c r="D15" s="10" t="s">
        <v>27</v>
      </c>
      <c r="E15" s="2">
        <f>SUM(E11:E14)</f>
        <v>0</v>
      </c>
      <c r="F15" s="2">
        <f>SUM(F11:F14)</f>
        <v>17</v>
      </c>
      <c r="G15" s="2">
        <f>SUM(G11:G14)</f>
        <v>46</v>
      </c>
      <c r="H15" s="2">
        <f>SUM(H11:H14)</f>
        <v>3</v>
      </c>
      <c r="I15" s="61">
        <f>SUM(I11:I14)/4</f>
        <v>24.912280701754383</v>
      </c>
      <c r="J15" s="63">
        <f>SUM(J11:J14)/4</f>
        <v>93.961988304093566</v>
      </c>
      <c r="K15" s="2">
        <f>SUM(K11:K14)</f>
        <v>6</v>
      </c>
      <c r="L15" s="2">
        <f>SUM(L11:L14)</f>
        <v>47</v>
      </c>
      <c r="M15" s="2">
        <f>SUM(M11:M14)</f>
        <v>13</v>
      </c>
      <c r="N15" s="2">
        <f>SUM(N11:N14)</f>
        <v>1</v>
      </c>
      <c r="O15" s="61">
        <f>SUM(O11:O14)/4</f>
        <v>79.108187134502913</v>
      </c>
      <c r="P15" s="63">
        <f>SUM(P11:P14)/4</f>
        <v>98.333333333333329</v>
      </c>
    </row>
    <row r="16" spans="1:16" ht="18.60000000000000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19"/>
      <c r="P16" s="18"/>
    </row>
    <row r="17" spans="1:16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4" t="s">
        <v>13</v>
      </c>
      <c r="P17" s="74"/>
    </row>
    <row r="18" spans="1:16" ht="15.75">
      <c r="A18" s="4" t="s">
        <v>42</v>
      </c>
      <c r="B18" s="4"/>
      <c r="C18" s="4"/>
      <c r="D18" s="28" t="s">
        <v>25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</row>
    <row r="19" spans="1:1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78" t="s">
        <v>0</v>
      </c>
      <c r="B20" s="80" t="s">
        <v>11</v>
      </c>
      <c r="C20" s="80" t="s">
        <v>1</v>
      </c>
      <c r="D20" s="80" t="s">
        <v>4</v>
      </c>
      <c r="E20" s="75" t="s">
        <v>2</v>
      </c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7"/>
    </row>
    <row r="21" spans="1:16" ht="39.75">
      <c r="A21" s="79"/>
      <c r="B21" s="81"/>
      <c r="C21" s="81"/>
      <c r="D21" s="81"/>
      <c r="E21" s="1" t="s">
        <v>34</v>
      </c>
      <c r="F21" s="1" t="s">
        <v>37</v>
      </c>
      <c r="G21" s="1" t="s">
        <v>7</v>
      </c>
      <c r="H21" s="1" t="s">
        <v>8</v>
      </c>
      <c r="I21" s="21" t="s">
        <v>9</v>
      </c>
      <c r="J21" s="21" t="s">
        <v>10</v>
      </c>
      <c r="K21" s="1" t="s">
        <v>5</v>
      </c>
      <c r="L21" s="1" t="s">
        <v>6</v>
      </c>
      <c r="M21" s="1" t="s">
        <v>7</v>
      </c>
      <c r="N21" s="1" t="s">
        <v>8</v>
      </c>
      <c r="O21" s="21" t="s">
        <v>9</v>
      </c>
      <c r="P21" s="21" t="s">
        <v>10</v>
      </c>
    </row>
    <row r="22" spans="1:16" ht="28.15" customHeight="1">
      <c r="A22" s="72">
        <v>1</v>
      </c>
      <c r="B22" s="20" t="s">
        <v>48</v>
      </c>
      <c r="C22" s="17">
        <v>12</v>
      </c>
      <c r="D22" s="44" t="s">
        <v>38</v>
      </c>
      <c r="E22" s="17"/>
      <c r="F22" s="17">
        <v>6</v>
      </c>
      <c r="G22" s="17">
        <v>6</v>
      </c>
      <c r="H22" s="17"/>
      <c r="I22" s="48">
        <f>(E22+F22)/ C22*100</f>
        <v>50</v>
      </c>
      <c r="J22" s="48">
        <f>(E22+F22+G22)*100/C22</f>
        <v>100</v>
      </c>
      <c r="K22" s="17">
        <v>6</v>
      </c>
      <c r="L22" s="17">
        <v>4</v>
      </c>
      <c r="M22" s="17">
        <v>2</v>
      </c>
      <c r="N22" s="17"/>
      <c r="O22" s="48">
        <f t="shared" ref="O22" si="3">(K22+L22)/C22*100</f>
        <v>83.333333333333343</v>
      </c>
      <c r="P22" s="48">
        <f t="shared" ref="P22" si="4">(K22+L22+M22)*100/C22</f>
        <v>100</v>
      </c>
    </row>
    <row r="23" spans="1:16" ht="31.5">
      <c r="A23" s="72">
        <v>2</v>
      </c>
      <c r="B23" s="20" t="s">
        <v>49</v>
      </c>
      <c r="C23" s="17">
        <v>20</v>
      </c>
      <c r="D23" s="44" t="s">
        <v>39</v>
      </c>
      <c r="E23" s="17">
        <v>1</v>
      </c>
      <c r="F23" s="17">
        <v>8</v>
      </c>
      <c r="G23" s="17">
        <v>11</v>
      </c>
      <c r="H23" s="17"/>
      <c r="I23" s="48">
        <f>(E23+F23)/ C23*100</f>
        <v>45</v>
      </c>
      <c r="J23" s="48">
        <f>(E23+F23+G23)*100/C23</f>
        <v>100</v>
      </c>
      <c r="K23" s="17">
        <v>4</v>
      </c>
      <c r="L23" s="17">
        <v>16</v>
      </c>
      <c r="M23" s="17"/>
      <c r="N23" s="17"/>
      <c r="O23" s="48">
        <f>(K23+L23)/C23*100</f>
        <v>100</v>
      </c>
      <c r="P23" s="48">
        <f>(K23+L23+M23)*100/C23</f>
        <v>100</v>
      </c>
    </row>
    <row r="24" spans="1:16" ht="31.5">
      <c r="A24" s="72">
        <v>3</v>
      </c>
      <c r="B24" s="20" t="s">
        <v>50</v>
      </c>
      <c r="C24" s="17">
        <v>13</v>
      </c>
      <c r="D24" s="44" t="s">
        <v>18</v>
      </c>
      <c r="E24" s="17"/>
      <c r="F24" s="17">
        <v>7</v>
      </c>
      <c r="G24" s="17">
        <v>5</v>
      </c>
      <c r="H24" s="17">
        <v>1</v>
      </c>
      <c r="I24" s="48">
        <f>(E24+F24)/ C24*100</f>
        <v>53.846153846153847</v>
      </c>
      <c r="J24" s="48">
        <f t="shared" ref="J24" si="5">(E24+F24+G24)*100/C24</f>
        <v>92.307692307692307</v>
      </c>
      <c r="K24" s="17">
        <v>1</v>
      </c>
      <c r="L24" s="17">
        <v>7</v>
      </c>
      <c r="M24" s="17">
        <v>4</v>
      </c>
      <c r="N24" s="17">
        <v>1</v>
      </c>
      <c r="O24" s="48">
        <f>(K24+L24)/C24*100</f>
        <v>61.53846153846154</v>
      </c>
      <c r="P24" s="48">
        <f>(K24+L24+M24)*100/C24</f>
        <v>92.307692307692307</v>
      </c>
    </row>
    <row r="25" spans="1:16" ht="31.5">
      <c r="A25" s="72">
        <v>3</v>
      </c>
      <c r="B25" s="20" t="s">
        <v>57</v>
      </c>
      <c r="C25" s="17">
        <v>17</v>
      </c>
      <c r="D25" s="44" t="s">
        <v>17</v>
      </c>
      <c r="E25" s="17"/>
      <c r="F25" s="17">
        <v>5</v>
      </c>
      <c r="G25" s="17">
        <v>12</v>
      </c>
      <c r="H25" s="17"/>
      <c r="I25" s="48">
        <f>(E25+F25)/ 17*100</f>
        <v>29.411764705882355</v>
      </c>
      <c r="J25" s="48">
        <f>(E22+F22+G22)*100/C22</f>
        <v>100</v>
      </c>
      <c r="K25" s="17">
        <v>7</v>
      </c>
      <c r="L25" s="17">
        <v>5</v>
      </c>
      <c r="M25" s="17">
        <v>5</v>
      </c>
      <c r="N25" s="17"/>
      <c r="O25" s="48">
        <f>(K25+L25)/C25*100</f>
        <v>70.588235294117652</v>
      </c>
      <c r="P25" s="48">
        <f>(K25+L25+M25)*100/C25</f>
        <v>100</v>
      </c>
    </row>
    <row r="26" spans="1:16" ht="19.149999999999999" customHeight="1">
      <c r="A26" s="72">
        <v>4</v>
      </c>
      <c r="B26" s="20" t="s">
        <v>58</v>
      </c>
      <c r="C26" s="17">
        <v>16</v>
      </c>
      <c r="D26" s="44" t="s">
        <v>18</v>
      </c>
      <c r="E26" s="17"/>
      <c r="F26" s="17">
        <v>1</v>
      </c>
      <c r="G26" s="17">
        <v>13</v>
      </c>
      <c r="H26" s="17">
        <v>2</v>
      </c>
      <c r="I26" s="48">
        <f>(E26+F26)/ C26*100</f>
        <v>6.25</v>
      </c>
      <c r="J26" s="48">
        <f>(E26+F26+G26)*100/C26</f>
        <v>87.5</v>
      </c>
      <c r="K26" s="17">
        <v>1</v>
      </c>
      <c r="L26" s="17">
        <v>8</v>
      </c>
      <c r="M26" s="17">
        <v>7</v>
      </c>
      <c r="N26" s="17"/>
      <c r="O26" s="48">
        <f t="shared" ref="O26" si="6">(K26+L26)/C26*100</f>
        <v>56.25</v>
      </c>
      <c r="P26" s="48">
        <f t="shared" ref="P26" si="7">(K26+L26+M26)*100/C26</f>
        <v>100</v>
      </c>
    </row>
    <row r="27" spans="1:16" ht="17.45" customHeight="1">
      <c r="A27" s="82" t="s">
        <v>12</v>
      </c>
      <c r="B27" s="83"/>
      <c r="C27" s="24">
        <f>SUM(C22:C26)</f>
        <v>78</v>
      </c>
      <c r="D27" s="10" t="s">
        <v>28</v>
      </c>
      <c r="E27" s="24">
        <f>SUM(E22:E26)</f>
        <v>1</v>
      </c>
      <c r="F27" s="24">
        <f>SUM(F22:F26)</f>
        <v>27</v>
      </c>
      <c r="G27" s="24">
        <f>SUM(G22:G26)</f>
        <v>47</v>
      </c>
      <c r="H27" s="24">
        <f>SUM(H22:H26)</f>
        <v>3</v>
      </c>
      <c r="I27" s="42">
        <f>SUM(I22:I26)/5</f>
        <v>36.901583710407238</v>
      </c>
      <c r="J27" s="64">
        <f>SUM(J22:J26)/5</f>
        <v>95.961538461538467</v>
      </c>
      <c r="K27" s="24">
        <f>SUM(K22:K26)</f>
        <v>19</v>
      </c>
      <c r="L27" s="24">
        <f>SUM(L22:L26)</f>
        <v>40</v>
      </c>
      <c r="M27" s="24">
        <f>SUM(M22:M26)</f>
        <v>18</v>
      </c>
      <c r="N27" s="24">
        <f>SUM(N22:N26)</f>
        <v>1</v>
      </c>
      <c r="O27" s="42">
        <f>SUM(O22:O26)/5</f>
        <v>74.342006033182514</v>
      </c>
      <c r="P27" s="64">
        <f>SUM(P22:P26)/5</f>
        <v>98.461538461538467</v>
      </c>
    </row>
    <row r="28" spans="1:16">
      <c r="A28" s="14"/>
      <c r="B28" s="14" t="s">
        <v>59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>
      <c r="A29" s="4" t="s">
        <v>42</v>
      </c>
      <c r="B29" s="4"/>
      <c r="C29" s="4"/>
      <c r="D29" s="28" t="s">
        <v>26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4" t="s">
        <v>13</v>
      </c>
      <c r="P29" s="74"/>
    </row>
    <row r="30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80" t="s">
        <v>0</v>
      </c>
      <c r="B31" s="80" t="s">
        <v>11</v>
      </c>
      <c r="C31" s="80" t="s">
        <v>1</v>
      </c>
      <c r="D31" s="80" t="s">
        <v>4</v>
      </c>
      <c r="E31" s="75" t="s">
        <v>2</v>
      </c>
      <c r="F31" s="76"/>
      <c r="G31" s="76"/>
      <c r="H31" s="76"/>
      <c r="I31" s="76"/>
      <c r="J31" s="77"/>
      <c r="K31" s="75" t="s">
        <v>3</v>
      </c>
      <c r="L31" s="76"/>
      <c r="M31" s="76"/>
      <c r="N31" s="76"/>
      <c r="O31" s="76"/>
      <c r="P31" s="77"/>
    </row>
    <row r="32" spans="1:16" ht="39.75">
      <c r="A32" s="81"/>
      <c r="B32" s="81"/>
      <c r="C32" s="81"/>
      <c r="D32" s="81"/>
      <c r="E32" s="1" t="s">
        <v>33</v>
      </c>
      <c r="F32" s="1" t="s">
        <v>37</v>
      </c>
      <c r="G32" s="1" t="s">
        <v>7</v>
      </c>
      <c r="H32" s="1" t="s">
        <v>8</v>
      </c>
      <c r="I32" s="21" t="s">
        <v>9</v>
      </c>
      <c r="J32" s="21" t="s">
        <v>10</v>
      </c>
      <c r="K32" s="1" t="s">
        <v>5</v>
      </c>
      <c r="L32" s="1" t="s">
        <v>6</v>
      </c>
      <c r="M32" s="1" t="s">
        <v>7</v>
      </c>
      <c r="N32" s="1" t="s">
        <v>8</v>
      </c>
      <c r="O32" s="26" t="s">
        <v>9</v>
      </c>
      <c r="P32" s="26" t="s">
        <v>10</v>
      </c>
    </row>
    <row r="33" spans="1:16" ht="31.5">
      <c r="A33" s="72">
        <v>1</v>
      </c>
      <c r="B33" s="20" t="s">
        <v>60</v>
      </c>
      <c r="C33" s="17">
        <v>15</v>
      </c>
      <c r="D33" s="44" t="s">
        <v>16</v>
      </c>
      <c r="E33" s="17"/>
      <c r="F33" s="17">
        <v>3</v>
      </c>
      <c r="G33" s="17">
        <v>12</v>
      </c>
      <c r="H33" s="17"/>
      <c r="I33" s="48">
        <f>(E33+F33)/ C33*100</f>
        <v>20</v>
      </c>
      <c r="J33" s="48">
        <f t="shared" ref="J33:J36" si="8">(E33+F33+G33)*100/C33</f>
        <v>100</v>
      </c>
      <c r="K33" s="17"/>
      <c r="L33" s="17">
        <v>8</v>
      </c>
      <c r="M33" s="17">
        <v>7</v>
      </c>
      <c r="N33" s="17"/>
      <c r="O33" s="48">
        <f>(K33+L33)/ C33*100</f>
        <v>53.333333333333336</v>
      </c>
      <c r="P33" s="48">
        <f>(K33+L33+M33)*100/C33</f>
        <v>100</v>
      </c>
    </row>
    <row r="34" spans="1:16" ht="31.5">
      <c r="A34" s="72">
        <v>2</v>
      </c>
      <c r="B34" s="20" t="s">
        <v>61</v>
      </c>
      <c r="C34" s="49">
        <v>16</v>
      </c>
      <c r="D34" s="44" t="s">
        <v>16</v>
      </c>
      <c r="E34" s="17"/>
      <c r="F34" s="17">
        <v>13</v>
      </c>
      <c r="G34" s="17">
        <v>3</v>
      </c>
      <c r="H34" s="17"/>
      <c r="I34" s="48">
        <f t="shared" ref="I34:I36" si="9">(E34+F34)/ C34*100</f>
        <v>81.25</v>
      </c>
      <c r="J34" s="48">
        <f t="shared" si="8"/>
        <v>100</v>
      </c>
      <c r="K34" s="17">
        <v>5</v>
      </c>
      <c r="L34" s="17">
        <v>10</v>
      </c>
      <c r="M34" s="17">
        <v>1</v>
      </c>
      <c r="N34" s="17"/>
      <c r="O34" s="48">
        <f t="shared" ref="O34" si="10">(K34+L34)/ C34*100</f>
        <v>93.75</v>
      </c>
      <c r="P34" s="48">
        <f t="shared" ref="P34" si="11">(K34+L34+M34)*100/C34</f>
        <v>100</v>
      </c>
    </row>
    <row r="35" spans="1:16" ht="31.5">
      <c r="A35" s="72">
        <v>3</v>
      </c>
      <c r="B35" s="2" t="s">
        <v>62</v>
      </c>
      <c r="C35" s="11">
        <v>17</v>
      </c>
      <c r="D35" s="27" t="s">
        <v>17</v>
      </c>
      <c r="E35" s="11"/>
      <c r="F35" s="11">
        <v>3</v>
      </c>
      <c r="G35" s="11">
        <v>14</v>
      </c>
      <c r="H35" s="11"/>
      <c r="I35" s="48">
        <f t="shared" si="9"/>
        <v>17.647058823529413</v>
      </c>
      <c r="J35" s="48">
        <f t="shared" si="8"/>
        <v>100</v>
      </c>
      <c r="K35" s="11">
        <v>9</v>
      </c>
      <c r="L35" s="11">
        <v>3</v>
      </c>
      <c r="M35" s="11">
        <v>5</v>
      </c>
      <c r="N35" s="11"/>
      <c r="O35" s="48">
        <f>(K35+L35)/ C35*100</f>
        <v>70.588235294117652</v>
      </c>
      <c r="P35" s="48">
        <f>(K35+L35+M35)*100/C35</f>
        <v>100</v>
      </c>
    </row>
    <row r="36" spans="1:16" ht="21" customHeight="1">
      <c r="A36" s="72">
        <v>4</v>
      </c>
      <c r="B36" s="20" t="s">
        <v>63</v>
      </c>
      <c r="C36" s="17">
        <v>17</v>
      </c>
      <c r="D36" s="44" t="s">
        <v>18</v>
      </c>
      <c r="E36" s="17"/>
      <c r="F36" s="17">
        <v>3</v>
      </c>
      <c r="G36" s="17">
        <v>14</v>
      </c>
      <c r="H36" s="17"/>
      <c r="I36" s="48">
        <f t="shared" si="9"/>
        <v>17.647058823529413</v>
      </c>
      <c r="J36" s="48">
        <f t="shared" si="8"/>
        <v>100</v>
      </c>
      <c r="K36" s="17"/>
      <c r="L36" s="17">
        <v>8</v>
      </c>
      <c r="M36" s="17">
        <v>9</v>
      </c>
      <c r="N36" s="17"/>
      <c r="O36" s="48">
        <f>(K36+L36)/ C36*100</f>
        <v>47.058823529411761</v>
      </c>
      <c r="P36" s="48">
        <f>(K36+L36+M36)*100/C36</f>
        <v>100</v>
      </c>
    </row>
    <row r="37" spans="1:16" ht="18" customHeight="1">
      <c r="A37" s="82" t="s">
        <v>12</v>
      </c>
      <c r="B37" s="83"/>
      <c r="C37" s="23">
        <f>SUM(C33:C36)</f>
        <v>65</v>
      </c>
      <c r="D37" s="10" t="s">
        <v>28</v>
      </c>
      <c r="E37" s="24">
        <f>SUM(E33:E36)</f>
        <v>0</v>
      </c>
      <c r="F37" s="24">
        <f>SUM(F33:F36)</f>
        <v>22</v>
      </c>
      <c r="G37" s="24">
        <f>SUM(G33:G36)</f>
        <v>43</v>
      </c>
      <c r="H37" s="24">
        <f>SUM(H33:H36)</f>
        <v>0</v>
      </c>
      <c r="I37" s="61">
        <f>SUM(I33:I36)/4</f>
        <v>34.13602941176471</v>
      </c>
      <c r="J37" s="63">
        <f>SUM(J33:J36)/4</f>
        <v>100</v>
      </c>
      <c r="K37" s="24">
        <f>SUM(K33:K36)</f>
        <v>14</v>
      </c>
      <c r="L37" s="24">
        <f>SUM(L33:L36)</f>
        <v>29</v>
      </c>
      <c r="M37" s="24">
        <f>SUM(M33:M36)</f>
        <v>22</v>
      </c>
      <c r="N37" s="24">
        <f>SUM(N33:N36)</f>
        <v>0</v>
      </c>
      <c r="O37" s="61">
        <f>SUM(O33:O36)/4</f>
        <v>66.182598039215691</v>
      </c>
      <c r="P37" s="63">
        <f>SUM(P33:P36)/4</f>
        <v>100</v>
      </c>
    </row>
    <row r="38" spans="1:16" ht="15.75">
      <c r="B38" s="14"/>
      <c r="C38" s="14"/>
      <c r="D38" s="14"/>
      <c r="E38" s="14"/>
      <c r="F38" s="14"/>
      <c r="G38" s="14"/>
      <c r="I38" s="9"/>
    </row>
  </sheetData>
  <mergeCells count="28">
    <mergeCell ref="A37:B37"/>
    <mergeCell ref="A27:B27"/>
    <mergeCell ref="O29:P29"/>
    <mergeCell ref="A31:A32"/>
    <mergeCell ref="B31:B32"/>
    <mergeCell ref="C31:C32"/>
    <mergeCell ref="D31:D32"/>
    <mergeCell ref="E31:J31"/>
    <mergeCell ref="K31:P31"/>
    <mergeCell ref="A15:B15"/>
    <mergeCell ref="O17:P17"/>
    <mergeCell ref="A20:A21"/>
    <mergeCell ref="B20:B21"/>
    <mergeCell ref="C20:C21"/>
    <mergeCell ref="D20:D21"/>
    <mergeCell ref="E20:J20"/>
    <mergeCell ref="K20:P20"/>
    <mergeCell ref="B2:P2"/>
    <mergeCell ref="E9:J9"/>
    <mergeCell ref="K9:P9"/>
    <mergeCell ref="A9:A10"/>
    <mergeCell ref="B9:B10"/>
    <mergeCell ref="C9:C10"/>
    <mergeCell ref="D9:D10"/>
    <mergeCell ref="O7:P7"/>
    <mergeCell ref="A4:O4"/>
    <mergeCell ref="D3:N3"/>
    <mergeCell ref="E5:M5"/>
  </mergeCells>
  <pageMargins left="0.2" right="0.2" top="0.36" bottom="0.28999999999999998" header="0.3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7"/>
  <sheetViews>
    <sheetView topLeftCell="A28" workbookViewId="0">
      <selection activeCell="G24" sqref="G24"/>
    </sheetView>
  </sheetViews>
  <sheetFormatPr defaultRowHeight="15"/>
  <cols>
    <col min="2" max="2" width="11.7109375" customWidth="1"/>
    <col min="3" max="3" width="9.28515625" customWidth="1"/>
    <col min="8" max="8" width="10.28515625" customWidth="1"/>
    <col min="14" max="14" width="10.5703125" customWidth="1"/>
  </cols>
  <sheetData>
    <row r="2" spans="1:16" ht="18.75" customHeight="1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3"/>
    </row>
    <row r="3" spans="1:16" ht="17.45" customHeight="1">
      <c r="A3" s="29"/>
      <c r="B3" s="29"/>
      <c r="C3" s="29"/>
      <c r="D3" s="84" t="s">
        <v>65</v>
      </c>
      <c r="E3" s="84"/>
      <c r="F3" s="84"/>
      <c r="G3" s="84"/>
      <c r="H3" s="84"/>
      <c r="I3" s="84"/>
      <c r="J3" s="84"/>
      <c r="K3" s="84"/>
      <c r="L3" s="84"/>
      <c r="M3" s="84"/>
      <c r="N3" s="29"/>
      <c r="O3" s="29"/>
      <c r="P3" s="3"/>
    </row>
    <row r="4" spans="1:16" ht="15.6" customHeight="1">
      <c r="A4" s="29"/>
      <c r="B4" s="84" t="s">
        <v>44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3"/>
    </row>
    <row r="5" spans="1:16" ht="19.899999999999999" customHeight="1">
      <c r="A5" s="29"/>
      <c r="B5" s="29"/>
      <c r="C5" s="29"/>
      <c r="D5" s="29"/>
      <c r="E5" s="84" t="s">
        <v>45</v>
      </c>
      <c r="F5" s="84"/>
      <c r="G5" s="84"/>
      <c r="H5" s="84"/>
      <c r="I5" s="84"/>
      <c r="J5" s="84"/>
      <c r="K5" s="84"/>
      <c r="L5" s="84"/>
      <c r="M5" s="84"/>
      <c r="N5" s="29"/>
      <c r="O5" s="29"/>
      <c r="P5" s="3"/>
    </row>
    <row r="6" spans="1:16" ht="13.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"/>
    </row>
    <row r="7" spans="1:16" ht="15.75">
      <c r="A7" s="30" t="s">
        <v>19</v>
      </c>
      <c r="B7" s="30"/>
      <c r="C7" s="30"/>
      <c r="D7" s="31"/>
      <c r="E7" s="31"/>
      <c r="N7" s="74" t="s">
        <v>14</v>
      </c>
      <c r="O7" s="74"/>
    </row>
    <row r="8" spans="1:16" ht="8.4499999999999993" customHeight="1"/>
    <row r="9" spans="1:16" ht="15.75" customHeight="1">
      <c r="A9" s="85" t="s">
        <v>0</v>
      </c>
      <c r="B9" s="85" t="s">
        <v>11</v>
      </c>
      <c r="C9" s="85" t="s">
        <v>1</v>
      </c>
      <c r="D9" s="87" t="s">
        <v>2</v>
      </c>
      <c r="E9" s="88"/>
      <c r="F9" s="88"/>
      <c r="G9" s="88"/>
      <c r="H9" s="88"/>
      <c r="I9" s="89"/>
      <c r="J9" s="87" t="s">
        <v>3</v>
      </c>
      <c r="K9" s="88"/>
      <c r="L9" s="88"/>
      <c r="M9" s="88"/>
      <c r="N9" s="88"/>
      <c r="O9" s="89"/>
    </row>
    <row r="10" spans="1:16" ht="38.25">
      <c r="A10" s="86"/>
      <c r="B10" s="86"/>
      <c r="C10" s="86"/>
      <c r="D10" s="21" t="s">
        <v>40</v>
      </c>
      <c r="E10" s="21" t="s">
        <v>41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5</v>
      </c>
      <c r="K10" s="21" t="s">
        <v>6</v>
      </c>
      <c r="L10" s="21" t="s">
        <v>7</v>
      </c>
      <c r="M10" s="21" t="s">
        <v>8</v>
      </c>
      <c r="N10" s="21" t="s">
        <v>9</v>
      </c>
      <c r="O10" s="21" t="s">
        <v>10</v>
      </c>
    </row>
    <row r="11" spans="1:16" ht="15.75">
      <c r="A11" s="70">
        <v>1</v>
      </c>
      <c r="B11" s="20" t="s">
        <v>60</v>
      </c>
      <c r="C11" s="17">
        <v>15</v>
      </c>
      <c r="D11" s="17"/>
      <c r="E11" s="17">
        <v>3</v>
      </c>
      <c r="F11" s="17">
        <v>12</v>
      </c>
      <c r="G11" s="17"/>
      <c r="H11" s="51">
        <f>(D11+E11)/C11*100</f>
        <v>20</v>
      </c>
      <c r="I11" s="51">
        <f>(D11+E11+F11)/C11*100</f>
        <v>100</v>
      </c>
      <c r="J11" s="52"/>
      <c r="K11" s="52">
        <v>8</v>
      </c>
      <c r="L11" s="52">
        <v>7</v>
      </c>
      <c r="M11" s="52"/>
      <c r="N11" s="51">
        <f>(J11+K11)/C11*100</f>
        <v>53.333333333333336</v>
      </c>
      <c r="O11" s="51">
        <f>(J11+K11+L11)/C11*100</f>
        <v>100</v>
      </c>
    </row>
    <row r="12" spans="1:16" ht="15.75">
      <c r="A12" s="70">
        <v>2</v>
      </c>
      <c r="B12" s="20" t="s">
        <v>61</v>
      </c>
      <c r="C12" s="17">
        <v>16</v>
      </c>
      <c r="D12" s="17"/>
      <c r="E12" s="17">
        <v>13</v>
      </c>
      <c r="F12" s="17">
        <v>3</v>
      </c>
      <c r="G12" s="17"/>
      <c r="H12" s="51">
        <f>(D12+E12)/C12*100</f>
        <v>81.25</v>
      </c>
      <c r="I12" s="51">
        <f>(D12+E12+F12)/C12*100</f>
        <v>100</v>
      </c>
      <c r="J12" s="52">
        <v>5</v>
      </c>
      <c r="K12" s="52">
        <v>10</v>
      </c>
      <c r="L12" s="52">
        <v>1</v>
      </c>
      <c r="M12" s="52"/>
      <c r="N12" s="51">
        <f>(J12+K12)/C12*100</f>
        <v>93.75</v>
      </c>
      <c r="O12" s="51">
        <f>(J12+K12+L12)/C12*100</f>
        <v>100</v>
      </c>
    </row>
    <row r="13" spans="1:16" ht="15.75">
      <c r="A13" s="70">
        <v>3</v>
      </c>
      <c r="B13" s="20" t="s">
        <v>48</v>
      </c>
      <c r="C13" s="17">
        <v>12</v>
      </c>
      <c r="D13" s="52"/>
      <c r="E13" s="52">
        <v>6</v>
      </c>
      <c r="F13" s="52">
        <v>6</v>
      </c>
      <c r="G13" s="52"/>
      <c r="H13" s="51">
        <f t="shared" ref="H13:H17" si="0">(D13+E13)/C13*100</f>
        <v>50</v>
      </c>
      <c r="I13" s="51">
        <f t="shared" ref="I13:I17" si="1">(D13+E13+F13)/C13*100</f>
        <v>100</v>
      </c>
      <c r="J13" s="52">
        <v>6</v>
      </c>
      <c r="K13" s="52">
        <v>4</v>
      </c>
      <c r="L13" s="52">
        <v>2</v>
      </c>
      <c r="M13" s="52"/>
      <c r="N13" s="51">
        <f t="shared" ref="N13:N17" si="2">(J13+K13)/C13*100</f>
        <v>83.333333333333343</v>
      </c>
      <c r="O13" s="51">
        <f t="shared" ref="O13:O17" si="3">(J13+K13+L13)/C13*100</f>
        <v>100</v>
      </c>
    </row>
    <row r="14" spans="1:16" ht="15.75">
      <c r="A14" s="70">
        <v>4</v>
      </c>
      <c r="B14" s="32" t="s">
        <v>49</v>
      </c>
      <c r="C14" s="12">
        <v>20</v>
      </c>
      <c r="D14" s="17">
        <v>1</v>
      </c>
      <c r="E14" s="17">
        <v>8</v>
      </c>
      <c r="F14" s="17">
        <v>11</v>
      </c>
      <c r="G14" s="52"/>
      <c r="H14" s="51">
        <f t="shared" si="0"/>
        <v>45</v>
      </c>
      <c r="I14" s="51">
        <f t="shared" si="1"/>
        <v>100</v>
      </c>
      <c r="J14" s="52">
        <v>4</v>
      </c>
      <c r="K14" s="52">
        <v>16</v>
      </c>
      <c r="L14" s="52"/>
      <c r="M14" s="52"/>
      <c r="N14" s="51">
        <f t="shared" si="2"/>
        <v>100</v>
      </c>
      <c r="O14" s="51">
        <f t="shared" si="3"/>
        <v>100</v>
      </c>
    </row>
    <row r="15" spans="1:16" ht="15.75">
      <c r="A15" s="70">
        <v>5</v>
      </c>
      <c r="B15" s="20" t="s">
        <v>57</v>
      </c>
      <c r="C15" s="17">
        <v>17</v>
      </c>
      <c r="D15" s="17"/>
      <c r="E15" s="17">
        <v>5</v>
      </c>
      <c r="F15" s="17">
        <v>12</v>
      </c>
      <c r="G15" s="17"/>
      <c r="H15" s="51">
        <f t="shared" si="0"/>
        <v>29.411764705882355</v>
      </c>
      <c r="I15" s="51">
        <f t="shared" si="1"/>
        <v>100</v>
      </c>
      <c r="J15" s="52">
        <v>7</v>
      </c>
      <c r="K15" s="52">
        <v>5</v>
      </c>
      <c r="L15" s="52">
        <v>5</v>
      </c>
      <c r="M15" s="52"/>
      <c r="N15" s="51">
        <f t="shared" si="2"/>
        <v>70.588235294117652</v>
      </c>
      <c r="O15" s="51">
        <f t="shared" si="3"/>
        <v>100</v>
      </c>
    </row>
    <row r="16" spans="1:16" ht="15.75">
      <c r="A16" s="70">
        <v>6</v>
      </c>
      <c r="B16" s="20" t="s">
        <v>54</v>
      </c>
      <c r="C16" s="17">
        <v>18</v>
      </c>
      <c r="D16" s="52"/>
      <c r="E16" s="17">
        <v>6</v>
      </c>
      <c r="F16" s="17">
        <v>11</v>
      </c>
      <c r="G16" s="17">
        <v>1</v>
      </c>
      <c r="H16" s="51">
        <f t="shared" si="0"/>
        <v>33.333333333333329</v>
      </c>
      <c r="I16" s="51">
        <f t="shared" si="1"/>
        <v>94.444444444444443</v>
      </c>
      <c r="J16" s="52"/>
      <c r="K16" s="52">
        <v>13</v>
      </c>
      <c r="L16" s="52">
        <v>5</v>
      </c>
      <c r="M16" s="52"/>
      <c r="N16" s="51">
        <f t="shared" si="2"/>
        <v>72.222222222222214</v>
      </c>
      <c r="O16" s="51">
        <f t="shared" si="3"/>
        <v>100</v>
      </c>
    </row>
    <row r="17" spans="1:15" ht="15.75">
      <c r="A17" s="71">
        <v>7</v>
      </c>
      <c r="B17" s="2" t="s">
        <v>55</v>
      </c>
      <c r="C17" s="11">
        <v>19</v>
      </c>
      <c r="D17" s="50"/>
      <c r="E17" s="50">
        <v>5</v>
      </c>
      <c r="F17" s="50">
        <v>13</v>
      </c>
      <c r="G17" s="50">
        <v>1</v>
      </c>
      <c r="H17" s="56">
        <f t="shared" si="0"/>
        <v>26.315789473684209</v>
      </c>
      <c r="I17" s="51">
        <f t="shared" si="1"/>
        <v>94.73684210526315</v>
      </c>
      <c r="J17" s="50">
        <v>1</v>
      </c>
      <c r="K17" s="50">
        <v>15</v>
      </c>
      <c r="L17" s="50">
        <v>3</v>
      </c>
      <c r="M17" s="11"/>
      <c r="N17" s="37">
        <f t="shared" si="2"/>
        <v>84.210526315789465</v>
      </c>
      <c r="O17" s="37">
        <f t="shared" si="3"/>
        <v>100</v>
      </c>
    </row>
    <row r="18" spans="1:15" ht="15.6" customHeight="1">
      <c r="A18" s="92" t="s">
        <v>12</v>
      </c>
      <c r="B18" s="93"/>
      <c r="C18" s="53">
        <f>C11+C12+C13+C14+C15+C16+C17</f>
        <v>117</v>
      </c>
      <c r="D18" s="54">
        <f>SUM(D11:D17)</f>
        <v>1</v>
      </c>
      <c r="E18" s="54">
        <f>SUM(E11:E17)</f>
        <v>46</v>
      </c>
      <c r="F18" s="54">
        <f>SUM(F11:F17)</f>
        <v>68</v>
      </c>
      <c r="G18" s="54">
        <f>SUM(G11:G17)</f>
        <v>2</v>
      </c>
      <c r="H18" s="55">
        <f>SUM(H11:H17)/7</f>
        <v>40.758698216128558</v>
      </c>
      <c r="I18" s="55">
        <f>SUM(I11:I17)/7</f>
        <v>98.454469507101081</v>
      </c>
      <c r="J18" s="54">
        <f>SUM(J11:J17)</f>
        <v>23</v>
      </c>
      <c r="K18" s="54">
        <f>SUM(K11:K17)</f>
        <v>71</v>
      </c>
      <c r="L18" s="53">
        <f>SUM(L11:L17)</f>
        <v>23</v>
      </c>
      <c r="M18" s="53">
        <f>SUM(M11:M17)</f>
        <v>0</v>
      </c>
      <c r="N18" s="57">
        <f>SUM(N11:N17)/6</f>
        <v>92.906275083132655</v>
      </c>
      <c r="O18" s="57">
        <f>SUM(O11:O17)/7</f>
        <v>100</v>
      </c>
    </row>
    <row r="19" spans="1:15" ht="9" customHeight="1"/>
    <row r="20" spans="1:15" ht="15.75">
      <c r="A20" s="30" t="s">
        <v>20</v>
      </c>
      <c r="B20" s="30"/>
      <c r="C20" s="30"/>
      <c r="D20" s="31"/>
      <c r="E20" s="31"/>
      <c r="N20" s="74" t="s">
        <v>14</v>
      </c>
      <c r="O20" s="74"/>
    </row>
    <row r="21" spans="1:15" ht="7.9" customHeight="1"/>
    <row r="22" spans="1:15" ht="15.75">
      <c r="A22" s="85" t="s">
        <v>0</v>
      </c>
      <c r="B22" s="85" t="s">
        <v>11</v>
      </c>
      <c r="C22" s="85" t="s">
        <v>1</v>
      </c>
      <c r="D22" s="75" t="s">
        <v>2</v>
      </c>
      <c r="E22" s="76"/>
      <c r="F22" s="76"/>
      <c r="G22" s="76"/>
      <c r="H22" s="76"/>
      <c r="I22" s="77"/>
      <c r="J22" s="75" t="s">
        <v>3</v>
      </c>
      <c r="K22" s="76"/>
      <c r="L22" s="76"/>
      <c r="M22" s="76"/>
      <c r="N22" s="76"/>
      <c r="O22" s="77"/>
    </row>
    <row r="23" spans="1:15" ht="38.25">
      <c r="A23" s="86"/>
      <c r="B23" s="86"/>
      <c r="C23" s="86"/>
      <c r="D23" s="1" t="s">
        <v>30</v>
      </c>
      <c r="E23" s="1" t="s">
        <v>29</v>
      </c>
      <c r="F23" s="1" t="s">
        <v>7</v>
      </c>
      <c r="G23" s="1" t="s">
        <v>8</v>
      </c>
      <c r="H23" s="21" t="s">
        <v>9</v>
      </c>
      <c r="I23" s="21" t="s">
        <v>10</v>
      </c>
      <c r="J23" s="1" t="s">
        <v>5</v>
      </c>
      <c r="K23" s="1" t="s">
        <v>6</v>
      </c>
      <c r="L23" s="1" t="s">
        <v>7</v>
      </c>
      <c r="M23" s="1" t="s">
        <v>8</v>
      </c>
      <c r="N23" s="21" t="s">
        <v>9</v>
      </c>
      <c r="O23" s="21" t="s">
        <v>10</v>
      </c>
    </row>
    <row r="24" spans="1:15" ht="15.75">
      <c r="A24" s="69">
        <v>1</v>
      </c>
      <c r="B24" s="2" t="s">
        <v>62</v>
      </c>
      <c r="C24" s="11">
        <v>17</v>
      </c>
      <c r="D24" s="11"/>
      <c r="E24" s="11">
        <v>3</v>
      </c>
      <c r="F24" s="11">
        <v>14</v>
      </c>
      <c r="G24" s="11"/>
      <c r="H24" s="51">
        <f>(D24+E24)/C24*100</f>
        <v>17.647058823529413</v>
      </c>
      <c r="I24" s="51">
        <f>(D24+E24+F24)/C24*100</f>
        <v>100</v>
      </c>
      <c r="J24" s="11">
        <v>9</v>
      </c>
      <c r="K24" s="11">
        <v>3</v>
      </c>
      <c r="L24" s="11">
        <v>5</v>
      </c>
      <c r="M24" s="11"/>
      <c r="N24" s="51">
        <f t="shared" ref="N24" si="4">(J24+K24)/C24*100</f>
        <v>70.588235294117652</v>
      </c>
      <c r="O24" s="51">
        <f t="shared" ref="O24:O26" si="5">(J24+K24+L24)/C24*100</f>
        <v>100</v>
      </c>
    </row>
    <row r="25" spans="1:15" ht="15.75">
      <c r="A25" s="69">
        <v>2</v>
      </c>
      <c r="B25" s="2" t="s">
        <v>58</v>
      </c>
      <c r="C25" s="11">
        <v>16</v>
      </c>
      <c r="D25" s="11"/>
      <c r="E25" s="11">
        <v>1</v>
      </c>
      <c r="F25" s="11">
        <v>13</v>
      </c>
      <c r="G25" s="11">
        <v>2</v>
      </c>
      <c r="H25" s="51">
        <f>(D25+E25)/C25*100</f>
        <v>6.25</v>
      </c>
      <c r="I25" s="51">
        <f>(D25+E25+F25)/C25*100</f>
        <v>87.5</v>
      </c>
      <c r="J25" s="11">
        <v>1</v>
      </c>
      <c r="K25" s="11">
        <v>8</v>
      </c>
      <c r="L25" s="11">
        <v>7</v>
      </c>
      <c r="M25" s="11"/>
      <c r="N25" s="51">
        <f>(J25+K25)/C25*100</f>
        <v>56.25</v>
      </c>
      <c r="O25" s="51">
        <f>(J25+K25+L25)/C25*100</f>
        <v>100</v>
      </c>
    </row>
    <row r="26" spans="1:15" ht="15.75">
      <c r="A26" s="69">
        <v>3</v>
      </c>
      <c r="B26" s="20" t="s">
        <v>56</v>
      </c>
      <c r="C26" s="17">
        <v>15</v>
      </c>
      <c r="D26" s="17"/>
      <c r="E26" s="17">
        <v>5</v>
      </c>
      <c r="F26" s="17">
        <v>9</v>
      </c>
      <c r="G26" s="17">
        <v>1</v>
      </c>
      <c r="H26" s="51">
        <f t="shared" ref="H26" si="6">(D26+E26)/C26*100</f>
        <v>33.333333333333329</v>
      </c>
      <c r="I26" s="51">
        <f t="shared" ref="I26" si="7">(D26+E26+F26)/C26*100</f>
        <v>93.333333333333329</v>
      </c>
      <c r="J26" s="17">
        <v>5</v>
      </c>
      <c r="K26" s="17">
        <v>9</v>
      </c>
      <c r="L26" s="17"/>
      <c r="M26" s="17">
        <v>1</v>
      </c>
      <c r="N26" s="51">
        <f>(J26+K26)/C26*100</f>
        <v>93.333333333333329</v>
      </c>
      <c r="O26" s="51">
        <f t="shared" si="5"/>
        <v>93.333333333333329</v>
      </c>
    </row>
    <row r="27" spans="1:15" ht="18.600000000000001" customHeight="1">
      <c r="A27" s="90" t="s">
        <v>12</v>
      </c>
      <c r="B27" s="91"/>
      <c r="C27" s="53">
        <f>SUM(C24:C26)</f>
        <v>48</v>
      </c>
      <c r="D27" s="53"/>
      <c r="E27" s="53">
        <f>SUM(E24:E26)</f>
        <v>9</v>
      </c>
      <c r="F27" s="53">
        <f>SUM(F24:F26)</f>
        <v>36</v>
      </c>
      <c r="G27" s="53">
        <f>SUM(G24:G26)</f>
        <v>3</v>
      </c>
      <c r="H27" s="57">
        <f>SUM(H24:H26)/3</f>
        <v>19.076797385620914</v>
      </c>
      <c r="I27" s="57">
        <f>SUM(I24:I26)/3</f>
        <v>93.6111111111111</v>
      </c>
      <c r="J27" s="53">
        <f>SUM(J24:J26)</f>
        <v>15</v>
      </c>
      <c r="K27" s="53">
        <f>SUM(K24:K26)</f>
        <v>20</v>
      </c>
      <c r="L27" s="53">
        <f>SUM(L24:L26)</f>
        <v>12</v>
      </c>
      <c r="M27" s="53"/>
      <c r="N27" s="57">
        <f>SUM(N24:N26)/3</f>
        <v>73.390522875816998</v>
      </c>
      <c r="O27" s="57">
        <f>SUM(O24:O26)/3</f>
        <v>97.777777777777771</v>
      </c>
    </row>
    <row r="28" spans="1:15" ht="7.9" customHeight="1"/>
    <row r="30" spans="1:15" ht="13.9" customHeight="1">
      <c r="A30" s="30" t="s">
        <v>23</v>
      </c>
      <c r="B30" s="30"/>
      <c r="C30" s="30"/>
      <c r="D30" s="33"/>
      <c r="N30" s="74" t="s">
        <v>14</v>
      </c>
      <c r="O30" s="74"/>
    </row>
    <row r="31" spans="1:15" ht="15.6" customHeight="1"/>
    <row r="32" spans="1:15" ht="15.75">
      <c r="A32" s="85" t="s">
        <v>0</v>
      </c>
      <c r="B32" s="85" t="s">
        <v>11</v>
      </c>
      <c r="C32" s="85" t="s">
        <v>1</v>
      </c>
      <c r="D32" s="75" t="s">
        <v>2</v>
      </c>
      <c r="E32" s="76"/>
      <c r="F32" s="76"/>
      <c r="G32" s="76"/>
      <c r="H32" s="76"/>
      <c r="I32" s="77"/>
      <c r="J32" s="75" t="s">
        <v>3</v>
      </c>
      <c r="K32" s="76"/>
      <c r="L32" s="76"/>
      <c r="M32" s="76"/>
      <c r="N32" s="76"/>
      <c r="O32" s="77"/>
    </row>
    <row r="33" spans="1:15" ht="38.25">
      <c r="A33" s="86"/>
      <c r="B33" s="86"/>
      <c r="C33" s="86"/>
      <c r="D33" s="1" t="s">
        <v>31</v>
      </c>
      <c r="E33" s="1" t="s">
        <v>32</v>
      </c>
      <c r="F33" s="1" t="s">
        <v>7</v>
      </c>
      <c r="G33" s="1" t="s">
        <v>8</v>
      </c>
      <c r="H33" s="21" t="s">
        <v>9</v>
      </c>
      <c r="I33" s="21" t="s">
        <v>10</v>
      </c>
      <c r="J33" s="1" t="s">
        <v>5</v>
      </c>
      <c r="K33" s="1" t="s">
        <v>6</v>
      </c>
      <c r="L33" s="1" t="s">
        <v>7</v>
      </c>
      <c r="M33" s="1" t="s">
        <v>8</v>
      </c>
      <c r="N33" s="21" t="s">
        <v>9</v>
      </c>
      <c r="O33" s="21" t="s">
        <v>10</v>
      </c>
    </row>
    <row r="34" spans="1:15" ht="18" customHeight="1">
      <c r="A34" s="2">
        <v>1</v>
      </c>
      <c r="B34" s="20" t="s">
        <v>63</v>
      </c>
      <c r="C34" s="17">
        <v>17</v>
      </c>
      <c r="D34" s="17"/>
      <c r="E34" s="17">
        <v>3</v>
      </c>
      <c r="F34" s="17">
        <v>14</v>
      </c>
      <c r="G34" s="17"/>
      <c r="H34" s="48">
        <f>(D34+E34)/C34*100</f>
        <v>17.647058823529413</v>
      </c>
      <c r="I34" s="51">
        <f>(D34+E34+F34)/C34*100</f>
        <v>100</v>
      </c>
      <c r="J34" s="17"/>
      <c r="K34" s="17">
        <v>8</v>
      </c>
      <c r="L34" s="17">
        <v>9</v>
      </c>
      <c r="M34" s="17"/>
      <c r="N34" s="51">
        <f t="shared" ref="N34:N36" si="8">(J34+K34)/C34*100</f>
        <v>47.058823529411761</v>
      </c>
      <c r="O34" s="51">
        <f t="shared" ref="O34:O36" si="9">(J34+K34+L34)/C34*100</f>
        <v>100</v>
      </c>
    </row>
    <row r="35" spans="1:15" ht="15.75">
      <c r="A35" s="69">
        <v>2</v>
      </c>
      <c r="B35" s="20" t="s">
        <v>50</v>
      </c>
      <c r="C35" s="17">
        <v>13</v>
      </c>
      <c r="D35" s="17"/>
      <c r="E35" s="17">
        <v>7</v>
      </c>
      <c r="F35" s="17">
        <v>5</v>
      </c>
      <c r="G35" s="17">
        <v>1</v>
      </c>
      <c r="H35" s="48">
        <f>(D35+E35)/C35*100</f>
        <v>53.846153846153847</v>
      </c>
      <c r="I35" s="51">
        <f>(D35+E35+F35)/C35*100</f>
        <v>92.307692307692307</v>
      </c>
      <c r="J35" s="17">
        <v>1</v>
      </c>
      <c r="K35" s="17">
        <v>7</v>
      </c>
      <c r="L35" s="17">
        <v>4</v>
      </c>
      <c r="M35" s="17">
        <v>1</v>
      </c>
      <c r="N35" s="51">
        <f t="shared" si="8"/>
        <v>61.53846153846154</v>
      </c>
      <c r="O35" s="51">
        <f t="shared" si="9"/>
        <v>92.307692307692307</v>
      </c>
    </row>
    <row r="36" spans="1:15" ht="15.75">
      <c r="A36" s="69">
        <v>3</v>
      </c>
      <c r="B36" s="20" t="s">
        <v>64</v>
      </c>
      <c r="C36" s="17">
        <v>15</v>
      </c>
      <c r="D36" s="17"/>
      <c r="E36" s="17">
        <v>1</v>
      </c>
      <c r="F36" s="17">
        <v>13</v>
      </c>
      <c r="G36" s="17">
        <v>1</v>
      </c>
      <c r="H36" s="48">
        <f>(D36+E36)/C36*100</f>
        <v>6.666666666666667</v>
      </c>
      <c r="I36" s="51">
        <f>(D36+E36+F36)/C36*100</f>
        <v>93.333333333333329</v>
      </c>
      <c r="J36" s="17"/>
      <c r="K36" s="17">
        <v>10</v>
      </c>
      <c r="L36" s="17">
        <v>5</v>
      </c>
      <c r="M36" s="17"/>
      <c r="N36" s="51">
        <f t="shared" si="8"/>
        <v>66.666666666666657</v>
      </c>
      <c r="O36" s="51">
        <f t="shared" si="9"/>
        <v>100</v>
      </c>
    </row>
    <row r="37" spans="1:15" ht="15.75">
      <c r="A37" s="90" t="s">
        <v>12</v>
      </c>
      <c r="B37" s="94"/>
      <c r="C37" s="53">
        <f>SUM(C34:C36)</f>
        <v>45</v>
      </c>
      <c r="D37" s="41">
        <f>SUM(D34:D36)</f>
        <v>0</v>
      </c>
      <c r="E37" s="41">
        <f>SUM(E34:E36)</f>
        <v>11</v>
      </c>
      <c r="F37" s="41">
        <f>SUM(F34:F36)</f>
        <v>32</v>
      </c>
      <c r="G37" s="41">
        <f>SUM(G34:G36)</f>
        <v>2</v>
      </c>
      <c r="H37" s="58">
        <f>SUM(H34:H36)/3</f>
        <v>26.053293112116645</v>
      </c>
      <c r="I37" s="68">
        <f>SUM(I34:I36)/3</f>
        <v>95.213675213675216</v>
      </c>
      <c r="J37" s="41">
        <f>SUM(J34:J36)</f>
        <v>1</v>
      </c>
      <c r="K37" s="41">
        <f>SUM(K34:K36)</f>
        <v>25</v>
      </c>
      <c r="L37" s="41">
        <f>SUM(L34:L36)</f>
        <v>18</v>
      </c>
      <c r="M37" s="41">
        <f>SUM(M34:M36)</f>
        <v>1</v>
      </c>
      <c r="N37" s="68">
        <f>SUM(N34:N36)/3</f>
        <v>58.421317244846648</v>
      </c>
      <c r="O37" s="68">
        <f>SUM(O34:O36)/3</f>
        <v>97.435897435897445</v>
      </c>
    </row>
  </sheetData>
  <mergeCells count="25">
    <mergeCell ref="A37:B37"/>
    <mergeCell ref="N30:O30"/>
    <mergeCell ref="A32:A33"/>
    <mergeCell ref="B32:B33"/>
    <mergeCell ref="C32:C33"/>
    <mergeCell ref="D32:I32"/>
    <mergeCell ref="J32:O32"/>
    <mergeCell ref="A27:B27"/>
    <mergeCell ref="A18:B18"/>
    <mergeCell ref="N20:O20"/>
    <mergeCell ref="A22:A23"/>
    <mergeCell ref="B22:B23"/>
    <mergeCell ref="C22:C23"/>
    <mergeCell ref="D22:I22"/>
    <mergeCell ref="J22:O22"/>
    <mergeCell ref="A2:O2"/>
    <mergeCell ref="N7:O7"/>
    <mergeCell ref="A9:A10"/>
    <mergeCell ref="B9:B10"/>
    <mergeCell ref="C9:C10"/>
    <mergeCell ref="D9:I9"/>
    <mergeCell ref="J9:O9"/>
    <mergeCell ref="B4:O4"/>
    <mergeCell ref="D3:M3"/>
    <mergeCell ref="E5:M5"/>
  </mergeCells>
  <pageMargins left="0.41" right="0.2" top="0.2" bottom="0.28999999999999998" header="0.18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B7" workbookViewId="0">
      <selection activeCell="N31" sqref="N31"/>
    </sheetView>
  </sheetViews>
  <sheetFormatPr defaultRowHeight="15"/>
  <cols>
    <col min="1" max="1" width="7" customWidth="1"/>
    <col min="2" max="2" width="11.7109375" customWidth="1"/>
    <col min="3" max="3" width="10.42578125" customWidth="1"/>
    <col min="4" max="4" width="8.42578125" customWidth="1"/>
  </cols>
  <sheetData>
    <row r="1" spans="1:15" ht="15.75">
      <c r="B1" s="96" t="s">
        <v>47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15.75">
      <c r="B2" s="35"/>
      <c r="C2" s="35"/>
      <c r="D2" s="35"/>
      <c r="E2" s="96" t="s">
        <v>66</v>
      </c>
      <c r="F2" s="96"/>
      <c r="G2" s="96"/>
      <c r="H2" s="96"/>
      <c r="I2" s="96"/>
      <c r="J2" s="96"/>
      <c r="K2" s="96"/>
      <c r="L2" s="35"/>
      <c r="M2" s="35"/>
      <c r="N2" s="35"/>
    </row>
    <row r="3" spans="1:15" ht="15.75">
      <c r="B3" s="36"/>
      <c r="C3" s="36"/>
      <c r="D3" s="96" t="s">
        <v>46</v>
      </c>
      <c r="E3" s="96"/>
      <c r="F3" s="96"/>
      <c r="G3" s="96"/>
      <c r="H3" s="96"/>
      <c r="I3" s="96"/>
      <c r="J3" s="96"/>
      <c r="K3" s="96"/>
      <c r="L3" s="96"/>
      <c r="M3" s="34"/>
      <c r="N3" s="34"/>
    </row>
    <row r="4" spans="1:15" ht="15.75">
      <c r="B4" s="36"/>
      <c r="C4" s="36"/>
      <c r="D4" s="34"/>
      <c r="E4" s="34"/>
      <c r="F4" s="34"/>
      <c r="G4" s="34" t="s">
        <v>45</v>
      </c>
      <c r="H4" s="34"/>
      <c r="I4" s="34"/>
      <c r="J4" s="34"/>
      <c r="K4" s="34"/>
      <c r="L4" s="34"/>
      <c r="M4" s="34"/>
      <c r="N4" s="34"/>
    </row>
    <row r="5" spans="1:15"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85" t="s">
        <v>0</v>
      </c>
      <c r="B6" s="85" t="s">
        <v>11</v>
      </c>
      <c r="C6" s="85" t="s">
        <v>15</v>
      </c>
      <c r="D6" s="75" t="s">
        <v>2</v>
      </c>
      <c r="E6" s="76"/>
      <c r="F6" s="76"/>
      <c r="G6" s="76"/>
      <c r="H6" s="76"/>
      <c r="I6" s="77"/>
      <c r="J6" s="75" t="s">
        <v>3</v>
      </c>
      <c r="K6" s="76"/>
      <c r="L6" s="76"/>
      <c r="M6" s="76"/>
      <c r="N6" s="76"/>
      <c r="O6" s="77"/>
    </row>
    <row r="7" spans="1:15" ht="38.25">
      <c r="A7" s="86"/>
      <c r="B7" s="86"/>
      <c r="C7" s="86"/>
      <c r="D7" s="8" t="s">
        <v>21</v>
      </c>
      <c r="E7" s="5" t="s">
        <v>22</v>
      </c>
      <c r="F7" s="5" t="s">
        <v>7</v>
      </c>
      <c r="G7" s="5" t="s">
        <v>8</v>
      </c>
      <c r="H7" s="21" t="s">
        <v>9</v>
      </c>
      <c r="I7" s="21" t="s">
        <v>10</v>
      </c>
      <c r="J7" s="5" t="s">
        <v>5</v>
      </c>
      <c r="K7" s="5" t="s">
        <v>6</v>
      </c>
      <c r="L7" s="5" t="s">
        <v>7</v>
      </c>
      <c r="M7" s="5" t="s">
        <v>8</v>
      </c>
      <c r="N7" s="21" t="s">
        <v>9</v>
      </c>
      <c r="O7" s="21" t="s">
        <v>10</v>
      </c>
    </row>
    <row r="8" spans="1:15" ht="15.75">
      <c r="A8" s="11">
        <v>1</v>
      </c>
      <c r="B8" s="59" t="s">
        <v>60</v>
      </c>
      <c r="C8" s="22">
        <v>15</v>
      </c>
      <c r="D8" s="22"/>
      <c r="E8" s="62">
        <v>3</v>
      </c>
      <c r="F8" s="22">
        <v>12</v>
      </c>
      <c r="G8" s="22"/>
      <c r="H8" s="37">
        <f>(D8+E8)/ C8*100</f>
        <v>20</v>
      </c>
      <c r="I8" s="37">
        <f>(D8+E8+F8)*100/C8</f>
        <v>100</v>
      </c>
      <c r="J8" s="22"/>
      <c r="K8" s="22">
        <v>8</v>
      </c>
      <c r="L8" s="22">
        <v>7</v>
      </c>
      <c r="M8" s="22"/>
      <c r="N8" s="37">
        <f>(J8+K8)/C8*100</f>
        <v>53.333333333333336</v>
      </c>
      <c r="O8" s="37">
        <f>(J8+K8+L8)*100/C8</f>
        <v>100</v>
      </c>
    </row>
    <row r="9" spans="1:15" ht="15.75">
      <c r="A9" s="11">
        <v>2</v>
      </c>
      <c r="B9" s="59" t="s">
        <v>61</v>
      </c>
      <c r="C9" s="22">
        <v>16</v>
      </c>
      <c r="D9" s="22"/>
      <c r="E9" s="62">
        <v>13</v>
      </c>
      <c r="F9" s="22">
        <v>3</v>
      </c>
      <c r="G9" s="22"/>
      <c r="H9" s="37">
        <f>(D9+E9)/ C9*100</f>
        <v>81.25</v>
      </c>
      <c r="I9" s="37">
        <f>(D9+E9+F9)*100/C9</f>
        <v>100</v>
      </c>
      <c r="J9" s="22">
        <v>5</v>
      </c>
      <c r="K9" s="22">
        <v>10</v>
      </c>
      <c r="L9" s="22">
        <v>1</v>
      </c>
      <c r="M9" s="22"/>
      <c r="N9" s="37">
        <f>(J9+K9)/C9*100</f>
        <v>93.75</v>
      </c>
      <c r="O9" s="37">
        <f>(J9+K9+L9)*100/C9</f>
        <v>100</v>
      </c>
    </row>
    <row r="10" spans="1:15" ht="15.75">
      <c r="A10" s="11">
        <v>3</v>
      </c>
      <c r="B10" s="59" t="s">
        <v>62</v>
      </c>
      <c r="C10" s="22">
        <v>17</v>
      </c>
      <c r="D10" s="22"/>
      <c r="E10" s="62">
        <v>3</v>
      </c>
      <c r="F10" s="22">
        <v>14</v>
      </c>
      <c r="G10" s="22"/>
      <c r="H10" s="37">
        <f t="shared" ref="H10:H20" si="0">(D10+E10)/ C10*100</f>
        <v>17.647058823529413</v>
      </c>
      <c r="I10" s="37">
        <f t="shared" ref="I10:I20" si="1">(D10+E10+F10)*100/C10</f>
        <v>100</v>
      </c>
      <c r="J10" s="22">
        <v>9</v>
      </c>
      <c r="K10" s="22">
        <v>3</v>
      </c>
      <c r="L10" s="22">
        <v>5</v>
      </c>
      <c r="M10" s="22"/>
      <c r="N10" s="37">
        <f t="shared" ref="N10:N20" si="2">(J10+K10)/C10*100</f>
        <v>70.588235294117652</v>
      </c>
      <c r="O10" s="37">
        <f t="shared" ref="O10:O20" si="3">(J10+K10+L10)*100/C10</f>
        <v>100</v>
      </c>
    </row>
    <row r="11" spans="1:15" ht="15.75">
      <c r="A11" s="11">
        <v>4</v>
      </c>
      <c r="B11" s="59" t="s">
        <v>63</v>
      </c>
      <c r="C11" s="22">
        <v>17</v>
      </c>
      <c r="D11" s="17"/>
      <c r="E11" s="62">
        <v>3</v>
      </c>
      <c r="F11" s="22">
        <v>14</v>
      </c>
      <c r="G11" s="22"/>
      <c r="H11" s="37">
        <v>18</v>
      </c>
      <c r="I11" s="37">
        <f t="shared" si="1"/>
        <v>100</v>
      </c>
      <c r="J11" s="22"/>
      <c r="K11" s="22">
        <v>8</v>
      </c>
      <c r="L11" s="22">
        <v>9</v>
      </c>
      <c r="M11" s="22"/>
      <c r="N11" s="37">
        <f t="shared" si="2"/>
        <v>47.058823529411761</v>
      </c>
      <c r="O11" s="37">
        <f t="shared" si="3"/>
        <v>100</v>
      </c>
    </row>
    <row r="12" spans="1:15" ht="15.75">
      <c r="A12" s="11">
        <v>5</v>
      </c>
      <c r="B12" s="59" t="s">
        <v>48</v>
      </c>
      <c r="C12" s="22">
        <v>12</v>
      </c>
      <c r="D12" s="22"/>
      <c r="E12" s="62">
        <v>6</v>
      </c>
      <c r="F12" s="22">
        <v>6</v>
      </c>
      <c r="G12" s="22"/>
      <c r="H12" s="37">
        <f t="shared" si="0"/>
        <v>50</v>
      </c>
      <c r="I12" s="37">
        <f t="shared" si="1"/>
        <v>100</v>
      </c>
      <c r="J12" s="22">
        <v>6</v>
      </c>
      <c r="K12" s="22">
        <v>4</v>
      </c>
      <c r="L12" s="22">
        <v>2</v>
      </c>
      <c r="M12" s="22"/>
      <c r="N12" s="37">
        <f t="shared" si="2"/>
        <v>83.333333333333343</v>
      </c>
      <c r="O12" s="37">
        <f t="shared" si="3"/>
        <v>100</v>
      </c>
    </row>
    <row r="13" spans="1:15" ht="15.75">
      <c r="A13" s="11">
        <v>6</v>
      </c>
      <c r="B13" s="59" t="s">
        <v>49</v>
      </c>
      <c r="C13" s="22">
        <v>20</v>
      </c>
      <c r="D13" s="62">
        <v>1</v>
      </c>
      <c r="E13" s="62">
        <v>8</v>
      </c>
      <c r="F13" s="22">
        <v>11</v>
      </c>
      <c r="G13" s="22"/>
      <c r="H13" s="37">
        <f t="shared" si="0"/>
        <v>45</v>
      </c>
      <c r="I13" s="37">
        <f t="shared" si="1"/>
        <v>100</v>
      </c>
      <c r="J13" s="22">
        <v>4</v>
      </c>
      <c r="K13" s="22">
        <v>16</v>
      </c>
      <c r="L13" s="22"/>
      <c r="M13" s="22"/>
      <c r="N13" s="37">
        <f t="shared" si="2"/>
        <v>100</v>
      </c>
      <c r="O13" s="37">
        <f t="shared" si="3"/>
        <v>100</v>
      </c>
    </row>
    <row r="14" spans="1:15" ht="15.75">
      <c r="A14" s="11">
        <v>7</v>
      </c>
      <c r="B14" s="59" t="s">
        <v>50</v>
      </c>
      <c r="C14" s="22">
        <v>13</v>
      </c>
      <c r="D14" s="22"/>
      <c r="E14" s="62">
        <v>7</v>
      </c>
      <c r="F14" s="22">
        <v>5</v>
      </c>
      <c r="G14" s="22">
        <v>1</v>
      </c>
      <c r="H14" s="37">
        <f>(D14+E14)/C14*100</f>
        <v>53.846153846153847</v>
      </c>
      <c r="I14" s="37">
        <f>(D14+E14+F14)*100/C14</f>
        <v>92.307692307692307</v>
      </c>
      <c r="J14" s="22">
        <v>1</v>
      </c>
      <c r="K14" s="22">
        <v>7</v>
      </c>
      <c r="L14" s="22">
        <v>4</v>
      </c>
      <c r="M14" s="22">
        <v>1</v>
      </c>
      <c r="N14" s="37">
        <f>(J14+K14)/C14*100</f>
        <v>61.53846153846154</v>
      </c>
      <c r="O14" s="37">
        <f>(J14+K14+L14)*100/C14</f>
        <v>92.307692307692307</v>
      </c>
    </row>
    <row r="15" spans="1:15" ht="15.75">
      <c r="A15" s="11">
        <v>8</v>
      </c>
      <c r="B15" s="73" t="s">
        <v>57</v>
      </c>
      <c r="C15" s="22">
        <v>17</v>
      </c>
      <c r="D15" s="22"/>
      <c r="E15" s="62">
        <v>5</v>
      </c>
      <c r="F15" s="22">
        <v>12</v>
      </c>
      <c r="G15" s="22"/>
      <c r="H15" s="37">
        <f>(D15+E15)/ C15*100</f>
        <v>29.411764705882355</v>
      </c>
      <c r="I15" s="37">
        <f>(D15+E15+F15)*100/C15</f>
        <v>100</v>
      </c>
      <c r="J15" s="22">
        <v>7</v>
      </c>
      <c r="K15" s="22">
        <v>5</v>
      </c>
      <c r="L15" s="22">
        <v>5</v>
      </c>
      <c r="M15" s="22"/>
      <c r="N15" s="37">
        <f>(J15+K15)/C15*100</f>
        <v>70.588235294117652</v>
      </c>
      <c r="O15" s="37">
        <f>(J15+K15+L15)*100/C15</f>
        <v>100</v>
      </c>
    </row>
    <row r="16" spans="1:15" ht="15.75">
      <c r="A16" s="11">
        <v>9</v>
      </c>
      <c r="B16" s="73" t="s">
        <v>58</v>
      </c>
      <c r="C16" s="22">
        <v>16</v>
      </c>
      <c r="D16" s="60"/>
      <c r="E16" s="65">
        <v>1</v>
      </c>
      <c r="F16" s="60">
        <v>13</v>
      </c>
      <c r="G16" s="60">
        <v>2</v>
      </c>
      <c r="H16" s="37">
        <f t="shared" si="0"/>
        <v>6.25</v>
      </c>
      <c r="I16" s="37">
        <f t="shared" si="1"/>
        <v>87.5</v>
      </c>
      <c r="J16" s="60">
        <v>1</v>
      </c>
      <c r="K16" s="60">
        <v>8</v>
      </c>
      <c r="L16" s="60">
        <v>7</v>
      </c>
      <c r="M16" s="60">
        <v>1</v>
      </c>
      <c r="N16" s="37">
        <f t="shared" si="2"/>
        <v>56.25</v>
      </c>
      <c r="O16" s="37">
        <f t="shared" si="3"/>
        <v>100</v>
      </c>
    </row>
    <row r="17" spans="1:15" ht="15.75">
      <c r="A17" s="11">
        <v>10</v>
      </c>
      <c r="B17" s="23" t="s">
        <v>54</v>
      </c>
      <c r="C17" s="22">
        <v>18</v>
      </c>
      <c r="D17" s="60"/>
      <c r="E17" s="65">
        <v>6</v>
      </c>
      <c r="F17" s="60">
        <v>11</v>
      </c>
      <c r="G17" s="60">
        <v>1</v>
      </c>
      <c r="H17" s="37">
        <f t="shared" si="0"/>
        <v>33.333333333333329</v>
      </c>
      <c r="I17" s="37">
        <f t="shared" si="1"/>
        <v>94.444444444444443</v>
      </c>
      <c r="J17" s="60"/>
      <c r="K17" s="60">
        <v>13</v>
      </c>
      <c r="L17" s="60">
        <v>5</v>
      </c>
      <c r="M17" s="60"/>
      <c r="N17" s="37">
        <f t="shared" ref="N17" si="4">(J17+K17)/C17*100</f>
        <v>72.222222222222214</v>
      </c>
      <c r="O17" s="37">
        <f t="shared" ref="O17" si="5">(J17+K17+L17)*100/C17</f>
        <v>100</v>
      </c>
    </row>
    <row r="18" spans="1:15" ht="15.75">
      <c r="A18" s="11">
        <v>11</v>
      </c>
      <c r="B18" s="23" t="s">
        <v>55</v>
      </c>
      <c r="C18" s="22">
        <v>19</v>
      </c>
      <c r="D18" s="22"/>
      <c r="E18" s="62">
        <v>5</v>
      </c>
      <c r="F18" s="22">
        <v>13</v>
      </c>
      <c r="G18" s="22">
        <v>1</v>
      </c>
      <c r="H18" s="37">
        <f t="shared" si="0"/>
        <v>26.315789473684209</v>
      </c>
      <c r="I18" s="37">
        <f t="shared" si="1"/>
        <v>94.736842105263165</v>
      </c>
      <c r="J18" s="22">
        <v>1</v>
      </c>
      <c r="K18" s="22">
        <v>15</v>
      </c>
      <c r="L18" s="22">
        <v>2</v>
      </c>
      <c r="M18" s="22"/>
      <c r="N18" s="37">
        <f t="shared" si="2"/>
        <v>84.210526315789465</v>
      </c>
      <c r="O18" s="37">
        <f t="shared" si="3"/>
        <v>94.736842105263165</v>
      </c>
    </row>
    <row r="19" spans="1:15" ht="15.75">
      <c r="A19" s="12">
        <v>12</v>
      </c>
      <c r="B19" s="23" t="s">
        <v>56</v>
      </c>
      <c r="C19" s="22">
        <v>15</v>
      </c>
      <c r="D19" s="60"/>
      <c r="E19" s="65">
        <v>5</v>
      </c>
      <c r="F19" s="60">
        <v>9</v>
      </c>
      <c r="G19" s="60">
        <v>1</v>
      </c>
      <c r="H19" s="37">
        <f t="shared" si="0"/>
        <v>33.333333333333329</v>
      </c>
      <c r="I19" s="37">
        <f>(D19+E19+F19)*100/C19</f>
        <v>93.333333333333329</v>
      </c>
      <c r="J19" s="60">
        <v>5</v>
      </c>
      <c r="K19" s="60">
        <v>9</v>
      </c>
      <c r="L19" s="60"/>
      <c r="M19" s="60">
        <v>1</v>
      </c>
      <c r="N19" s="37">
        <f t="shared" si="2"/>
        <v>93.333333333333329</v>
      </c>
      <c r="O19" s="37">
        <f t="shared" si="3"/>
        <v>93.333333333333329</v>
      </c>
    </row>
    <row r="20" spans="1:15" ht="15.75">
      <c r="A20" s="17">
        <v>13</v>
      </c>
      <c r="B20" s="23" t="s">
        <v>64</v>
      </c>
      <c r="C20" s="22">
        <v>15</v>
      </c>
      <c r="D20" s="60"/>
      <c r="E20" s="65">
        <v>1</v>
      </c>
      <c r="F20" s="60">
        <v>13</v>
      </c>
      <c r="G20" s="60"/>
      <c r="H20" s="37">
        <f t="shared" si="0"/>
        <v>6.666666666666667</v>
      </c>
      <c r="I20" s="37">
        <f t="shared" si="1"/>
        <v>93.333333333333329</v>
      </c>
      <c r="J20" s="60"/>
      <c r="K20" s="60">
        <v>10</v>
      </c>
      <c r="L20" s="60">
        <v>5</v>
      </c>
      <c r="M20" s="60"/>
      <c r="N20" s="37">
        <f t="shared" si="2"/>
        <v>66.666666666666657</v>
      </c>
      <c r="O20" s="37">
        <f t="shared" si="3"/>
        <v>100</v>
      </c>
    </row>
    <row r="21" spans="1:15" ht="25.9" customHeight="1">
      <c r="A21" s="97" t="s">
        <v>12</v>
      </c>
      <c r="B21" s="98"/>
      <c r="C21" s="69">
        <f>SUM(C8:C20)</f>
        <v>210</v>
      </c>
      <c r="D21" s="38">
        <f>SUM(D8:D20)</f>
        <v>1</v>
      </c>
      <c r="E21" s="38">
        <f>SUM(E8:E20)</f>
        <v>66</v>
      </c>
      <c r="F21" s="38">
        <f>SUM(F8:F20)</f>
        <v>136</v>
      </c>
      <c r="G21" s="38">
        <f>SUM(G8:G20)</f>
        <v>6</v>
      </c>
      <c r="H21" s="42">
        <v>32</v>
      </c>
      <c r="I21" s="42">
        <v>94</v>
      </c>
      <c r="J21" s="38">
        <f>SUM(J8:J20)</f>
        <v>39</v>
      </c>
      <c r="K21" s="38">
        <f>SUM(K8:K20)</f>
        <v>116</v>
      </c>
      <c r="L21" s="38">
        <f>SUM(L8:L20)</f>
        <v>52</v>
      </c>
      <c r="M21" s="38">
        <f>SUM(M8:M20)</f>
        <v>3</v>
      </c>
      <c r="N21" s="42">
        <v>73</v>
      </c>
      <c r="O21" s="42">
        <v>99</v>
      </c>
    </row>
    <row r="25" spans="1:15">
      <c r="D25" s="95"/>
      <c r="E25" s="95"/>
      <c r="F25" s="95"/>
      <c r="G25" s="40"/>
      <c r="H25" s="39"/>
    </row>
    <row r="26" spans="1:15">
      <c r="D26" s="95"/>
      <c r="E26" s="95"/>
      <c r="F26" s="95"/>
      <c r="G26" s="39"/>
      <c r="H26" s="39"/>
    </row>
    <row r="27" spans="1:15" ht="14.45" customHeight="1">
      <c r="D27" s="39"/>
      <c r="E27" s="39"/>
      <c r="F27" s="39"/>
      <c r="G27" s="39"/>
      <c r="H27" s="39"/>
    </row>
    <row r="28" spans="1:15">
      <c r="D28" s="39"/>
      <c r="E28" s="39"/>
      <c r="F28" s="39"/>
      <c r="G28" s="39"/>
      <c r="H28" s="39"/>
    </row>
    <row r="29" spans="1:15">
      <c r="D29" s="39"/>
      <c r="E29" s="39"/>
      <c r="F29" s="39"/>
      <c r="G29" s="39"/>
      <c r="H29" s="39"/>
    </row>
    <row r="30" spans="1:15">
      <c r="D30" s="39"/>
      <c r="E30" s="39"/>
      <c r="F30" s="39"/>
      <c r="G30" s="39"/>
      <c r="H30" s="39"/>
    </row>
    <row r="31" spans="1:15">
      <c r="D31" s="39"/>
      <c r="E31" s="39"/>
      <c r="F31" s="39"/>
      <c r="G31" s="39"/>
      <c r="H31" s="39"/>
    </row>
  </sheetData>
  <mergeCells count="12">
    <mergeCell ref="F25:F26"/>
    <mergeCell ref="E25:E26"/>
    <mergeCell ref="D25:D26"/>
    <mergeCell ref="B1:N1"/>
    <mergeCell ref="J6:O6"/>
    <mergeCell ref="A21:B21"/>
    <mergeCell ref="A6:A7"/>
    <mergeCell ref="B6:B7"/>
    <mergeCell ref="C6:C7"/>
    <mergeCell ref="D6:I6"/>
    <mergeCell ref="E2:K2"/>
    <mergeCell ref="D3:L3"/>
  </mergeCells>
  <pageMargins left="0.23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по колледжу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Восток</cp:lastModifiedBy>
  <cp:lastPrinted>2019-07-03T11:24:09Z</cp:lastPrinted>
  <dcterms:created xsi:type="dcterms:W3CDTF">2014-01-22T03:18:59Z</dcterms:created>
  <dcterms:modified xsi:type="dcterms:W3CDTF">2021-02-12T11:10:38Z</dcterms:modified>
</cp:coreProperties>
</file>